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viucanada-my.sharepoint.com/personal/karen_cheung_viu_ca/Documents/Desktop/"/>
    </mc:Choice>
  </mc:AlternateContent>
  <xr:revisionPtr revIDLastSave="1823" documentId="11_F25DC773A252ABDACC104833F99941F45BDE58EF" xr6:coauthVersionLast="47" xr6:coauthVersionMax="47" xr10:uidLastSave="{18FF065A-92E9-4E2B-8B41-2FFC02CCF778}"/>
  <workbookProtection workbookAlgorithmName="SHA-512" workbookHashValue="nK5XwGZPZgaYaECHa4HLrz/M3ZsaCpA3BjW3whWiEdI/gJVCJplWYCMjW1gopxzC28VMys3CYETBkvxgXcTVmQ==" workbookSaltValue="eC8EgIvL42KIyr/zW4p6Ug==" workbookSpinCount="100000" lockStructure="1"/>
  <bookViews>
    <workbookView xWindow="-108" yWindow="-108" windowWidth="23256" windowHeight="12576" xr2:uid="{00000000-000D-0000-FFFF-FFFF00000000}"/>
  </bookViews>
  <sheets>
    <sheet name="Intro" sheetId="5" r:id="rId1"/>
    <sheet name="Versant" sheetId="1" r:id="rId2"/>
    <sheet name="IELTS" sheetId="3" r:id="rId3"/>
    <sheet name="TOEFL" sheetId="4" r:id="rId4"/>
    <sheet name="DATA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D11" i="4"/>
  <c r="D9" i="4"/>
  <c r="D7" i="4"/>
  <c r="H7" i="1"/>
  <c r="G6" i="1"/>
  <c r="E8" i="3"/>
  <c r="I8" i="3" s="1"/>
  <c r="E12" i="3"/>
  <c r="G7" i="1"/>
  <c r="H6" i="1"/>
  <c r="F8" i="4" l="1"/>
  <c r="F12" i="4"/>
  <c r="J8" i="3"/>
  <c r="I12" i="3"/>
  <c r="I15" i="3" s="1"/>
  <c r="G8" i="1"/>
  <c r="H8" i="1"/>
  <c r="J8" i="4" l="1"/>
  <c r="K8" i="4" s="1"/>
  <c r="J12" i="4"/>
  <c r="J12" i="3"/>
  <c r="J15" i="3" s="1"/>
  <c r="J15" i="4" l="1"/>
  <c r="K12" i="4"/>
  <c r="K15" i="4" s="1"/>
</calcChain>
</file>

<file path=xl/sharedStrings.xml><?xml version="1.0" encoding="utf-8"?>
<sst xmlns="http://schemas.openxmlformats.org/spreadsheetml/2006/main" count="129" uniqueCount="78">
  <si>
    <t>Versant Assessment</t>
  </si>
  <si>
    <t>Reading/Writing</t>
  </si>
  <si>
    <t>Placement Level</t>
  </si>
  <si>
    <t>LF3</t>
  </si>
  <si>
    <t>LF2</t>
  </si>
  <si>
    <t>LF1</t>
  </si>
  <si>
    <t>UP4</t>
  </si>
  <si>
    <t>UP5</t>
  </si>
  <si>
    <t>GP</t>
  </si>
  <si>
    <t>UG</t>
  </si>
  <si>
    <t>PG</t>
  </si>
  <si>
    <t>Listening/Speaking</t>
  </si>
  <si>
    <t>IELTS</t>
  </si>
  <si>
    <t>Band Score</t>
  </si>
  <si>
    <t>Listening</t>
  </si>
  <si>
    <t>Reading</t>
  </si>
  <si>
    <t>Writing</t>
  </si>
  <si>
    <t>Speaking</t>
  </si>
  <si>
    <t>Postgraduate Programs</t>
  </si>
  <si>
    <t>Undergraduate Programs</t>
  </si>
  <si>
    <t>Total</t>
  </si>
  <si>
    <t>IELTS score and Placement</t>
  </si>
  <si>
    <t>TOEFL score and Placement</t>
  </si>
  <si>
    <t>Students need to complete UP5 for both modules with grade "B" or above to proceed with Grad Prep</t>
  </si>
  <si>
    <t>TOEFL iBT</t>
  </si>
  <si>
    <t>Language Foundations
(LF Levels 1-3)</t>
  </si>
  <si>
    <t>University Preparation
(UP Levels 4 &amp; 5)</t>
  </si>
  <si>
    <t>Graduate Preparation
(GP)</t>
  </si>
  <si>
    <t>Focusing on reading, writing, listening and speaking skills.
Students can enter ESL UP course upon successful completion of Level 3.</t>
  </si>
  <si>
    <t>For students who want to study in a Canadian university. 
Students can enter undergraduate credit studies after successful completion of Level 5.</t>
  </si>
  <si>
    <t>For students who want to study a master’s degree at VIU.
Students can enter graduate studies after successful completion of Grad Prep.</t>
  </si>
  <si>
    <t xml:space="preserve">Program Length </t>
  </si>
  <si>
    <t>Level 1-5</t>
  </si>
  <si>
    <t>14.5 Weeks</t>
  </si>
  <si>
    <t>Spring</t>
  </si>
  <si>
    <t>January - April</t>
  </si>
  <si>
    <t>Intersession</t>
  </si>
  <si>
    <t>May - August</t>
  </si>
  <si>
    <t>Fall</t>
  </si>
  <si>
    <t>September - December</t>
  </si>
  <si>
    <t>ESL Intake</t>
  </si>
  <si>
    <t>Academic Program Intake</t>
  </si>
  <si>
    <t>Depends on individual programs</t>
  </si>
  <si>
    <t>ESL Length Calculator</t>
  </si>
  <si>
    <t>Provide an estimated length of ESL studies before full acceptance to the academic program.
Actual time depends on class scheduling and students' progression.</t>
  </si>
  <si>
    <t>14 Weeks for 1 level
Each level consists of 2 Terms:
   - Listening &amp; Speaking - 7 weeks
   - Reading &amp; Writing - 7 weeks</t>
  </si>
  <si>
    <t>Program Level</t>
  </si>
  <si>
    <t>* There are 2 terms in 1 semester</t>
  </si>
  <si>
    <t>Number of Terms required*</t>
  </si>
  <si>
    <t>Tuition Fee</t>
  </si>
  <si>
    <r>
      <rPr>
        <sz val="11"/>
        <rFont val="Calibri"/>
        <family val="2"/>
        <scheme val="minor"/>
      </rPr>
      <t xml:space="preserve">Please visit </t>
    </r>
    <r>
      <rPr>
        <u/>
        <sz val="11"/>
        <color theme="10"/>
        <rFont val="Calibri"/>
        <family val="2"/>
        <scheme val="minor"/>
      </rPr>
      <t>VIU Cost Calculator</t>
    </r>
  </si>
  <si>
    <t xml:space="preserve">ESL Level </t>
  </si>
  <si>
    <t xml:space="preserve">Speaking </t>
  </si>
  <si>
    <t xml:space="preserve">Writing </t>
  </si>
  <si>
    <t>4-17</t>
  </si>
  <si>
    <t>18-23</t>
  </si>
  <si>
    <t>24-28</t>
  </si>
  <si>
    <t>≥29</t>
  </si>
  <si>
    <t>9-16</t>
  </si>
  <si>
    <t>17-21</t>
  </si>
  <si>
    <t>22-27</t>
  </si>
  <si>
    <t>≥28</t>
  </si>
  <si>
    <t>16-19</t>
  </si>
  <si>
    <t>20-24</t>
  </si>
  <si>
    <t>25-27</t>
  </si>
  <si>
    <t>13-16</t>
  </si>
  <si>
    <t>17-23</t>
  </si>
  <si>
    <t>≤3</t>
  </si>
  <si>
    <t>≤8</t>
  </si>
  <si>
    <t>≤15</t>
  </si>
  <si>
    <t>≤12</t>
  </si>
  <si>
    <t>N/A</t>
  </si>
  <si>
    <t>Students need to take the Versant test for placement</t>
  </si>
  <si>
    <t>Numeric Level</t>
  </si>
  <si>
    <t>Score</t>
  </si>
  <si>
    <t>Vancouver Island University
English as a Second Language (ESL) Program</t>
  </si>
  <si>
    <t>Placement and # of Terms</t>
  </si>
  <si>
    <t>Last Update: Jan 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</si>
</sst>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4"/>
      <color theme="2" tint="-0.89999084444715716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8E5"/>
        <bgColor indexed="64"/>
      </patternFill>
    </fill>
  </fills>
  <borders count="119">
    <border>
      <left/>
      <right/>
      <top/>
      <bottom/>
      <diagonal/>
    </border>
    <border>
      <left style="thick">
        <color theme="4" tint="-0.249977111117893"/>
      </left>
      <right/>
      <top style="thick">
        <color theme="4" tint="-0.249977111117893"/>
      </top>
      <bottom/>
      <diagonal/>
    </border>
    <border>
      <left style="thick">
        <color theme="4" tint="0.79998168889431442"/>
      </left>
      <right style="thick">
        <color theme="4" tint="-0.249977111117893"/>
      </right>
      <top style="thick">
        <color theme="4" tint="-0.249977111117893"/>
      </top>
      <bottom/>
      <diagonal/>
    </border>
    <border>
      <left style="thick">
        <color theme="4" tint="-0.249977111117893"/>
      </left>
      <right/>
      <top/>
      <bottom style="thick">
        <color theme="4" tint="0.79998168889431442"/>
      </bottom>
      <diagonal/>
    </border>
    <border>
      <left style="thick">
        <color theme="4" tint="0.79998168889431442"/>
      </left>
      <right style="thick">
        <color theme="4" tint="-0.249977111117893"/>
      </right>
      <top/>
      <bottom style="thick">
        <color theme="4" tint="0.79998168889431442"/>
      </bottom>
      <diagonal/>
    </border>
    <border>
      <left style="thick">
        <color theme="4" tint="-0.249977111117893"/>
      </left>
      <right style="thick">
        <color theme="4" tint="0.79998168889431442"/>
      </right>
      <top style="thick">
        <color theme="4" tint="0.79998168889431442"/>
      </top>
      <bottom/>
      <diagonal/>
    </border>
    <border>
      <left style="thick">
        <color theme="4" tint="0.79998168889431442"/>
      </left>
      <right style="thick">
        <color theme="4" tint="-0.249977111117893"/>
      </right>
      <top style="thick">
        <color theme="4" tint="0.79998168889431442"/>
      </top>
      <bottom style="thick">
        <color theme="4" tint="0.79998168889431442"/>
      </bottom>
      <diagonal/>
    </border>
    <border>
      <left style="thick">
        <color theme="4" tint="-0.249977111117893"/>
      </left>
      <right style="thick">
        <color theme="4" tint="0.79998168889431442"/>
      </right>
      <top style="thick">
        <color theme="4" tint="0.79998168889431442"/>
      </top>
      <bottom style="thick">
        <color theme="4" tint="-0.249977111117893"/>
      </bottom>
      <diagonal/>
    </border>
    <border>
      <left/>
      <right style="thick">
        <color theme="4" tint="-0.249977111117893"/>
      </right>
      <top/>
      <bottom style="thick">
        <color theme="4" tint="-0.249977111117893"/>
      </bottom>
      <diagonal/>
    </border>
    <border>
      <left style="medium">
        <color theme="4" tint="0.39997558519241921"/>
      </left>
      <right style="medium">
        <color theme="4" tint="0.39997558519241921"/>
      </right>
      <top/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 style="thick">
        <color theme="4" tint="-0.24994659260841701"/>
      </left>
      <right style="medium">
        <color theme="4" tint="0.39997558519241921"/>
      </right>
      <top style="thick">
        <color theme="4" tint="-0.24994659260841701"/>
      </top>
      <bottom/>
      <diagonal/>
    </border>
    <border>
      <left/>
      <right style="medium">
        <color theme="0"/>
      </right>
      <top style="thick">
        <color theme="4" tint="-0.24994659260841701"/>
      </top>
      <bottom style="medium">
        <color theme="4" tint="0.39997558519241921"/>
      </bottom>
      <diagonal/>
    </border>
    <border>
      <left style="medium">
        <color theme="0"/>
      </left>
      <right style="thick">
        <color theme="4" tint="-0.24994659260841701"/>
      </right>
      <top style="thick">
        <color theme="4" tint="-0.24994659260841701"/>
      </top>
      <bottom style="medium">
        <color theme="4" tint="0.39997558519241921"/>
      </bottom>
      <diagonal/>
    </border>
    <border>
      <left style="thick">
        <color theme="4" tint="-0.24994659260841701"/>
      </left>
      <right style="medium">
        <color theme="4" tint="0.39997558519241921"/>
      </right>
      <top/>
      <bottom style="medium">
        <color theme="4" tint="0.39997558519241921"/>
      </bottom>
      <diagonal/>
    </border>
    <border>
      <left/>
      <right style="thick">
        <color theme="4" tint="-0.24994659260841701"/>
      </right>
      <top/>
      <bottom style="medium">
        <color theme="4" tint="0.39997558519241921"/>
      </bottom>
      <diagonal/>
    </border>
    <border>
      <left style="thick">
        <color theme="4" tint="-0.24994659260841701"/>
      </left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thick">
        <color theme="4" tint="-0.24994659260841701"/>
      </right>
      <top style="medium">
        <color theme="4" tint="0.39997558519241921"/>
      </top>
      <bottom style="medium">
        <color theme="4" tint="0.39997558519241921"/>
      </bottom>
      <diagonal/>
    </border>
    <border>
      <left style="thick">
        <color theme="4" tint="-0.24994659260841701"/>
      </left>
      <right/>
      <top/>
      <bottom style="medium">
        <color theme="4" tint="0.39997558519241921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 style="medium">
        <color theme="4" tint="0.39997558519241921"/>
      </left>
      <right style="medium">
        <color theme="4" tint="0.39997558519241921"/>
      </right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9" tint="0.79998168889431442"/>
      </left>
      <right style="thick">
        <color theme="9" tint="0.59999389629810485"/>
      </right>
      <top style="thick">
        <color theme="9" tint="0.59999389629810485"/>
      </top>
      <bottom style="thick">
        <color theme="9" tint="0.59999389629810485"/>
      </bottom>
      <diagonal/>
    </border>
    <border>
      <left style="thick">
        <color theme="9" tint="0.59999389629810485"/>
      </left>
      <right/>
      <top style="thick">
        <color theme="9" tint="0.59999389629810485"/>
      </top>
      <bottom/>
      <diagonal/>
    </border>
    <border>
      <left style="thick">
        <color theme="9" tint="0.59999389629810485"/>
      </left>
      <right style="thick">
        <color theme="9" tint="0.59999389629810485"/>
      </right>
      <top style="thick">
        <color theme="9" tint="0.79998168889431442"/>
      </top>
      <bottom style="thick">
        <color theme="9" tint="0.79998168889431442"/>
      </bottom>
      <diagonal/>
    </border>
    <border>
      <left style="thick">
        <color theme="9" tint="0.59999389629810485"/>
      </left>
      <right style="thick">
        <color theme="9" tint="0.59999389629810485"/>
      </right>
      <top/>
      <bottom/>
      <diagonal/>
    </border>
    <border>
      <left style="thick">
        <color theme="9" tint="0.59999389629810485"/>
      </left>
      <right style="thick">
        <color theme="9" tint="0.59999389629810485"/>
      </right>
      <top style="thick">
        <color theme="9" tint="0.59999389629810485"/>
      </top>
      <bottom style="thick">
        <color theme="9" tint="0.79998168889431442"/>
      </bottom>
      <diagonal/>
    </border>
    <border>
      <left style="thick">
        <color theme="9" tint="0.59999389629810485"/>
      </left>
      <right style="thick">
        <color theme="9" tint="0.59999389629810485"/>
      </right>
      <top style="thick">
        <color theme="9" tint="0.59999389629810485"/>
      </top>
      <bottom/>
      <diagonal/>
    </border>
    <border>
      <left style="thick">
        <color theme="9" tint="0.59999389629810485"/>
      </left>
      <right/>
      <top/>
      <bottom/>
      <diagonal/>
    </border>
    <border>
      <left style="thick">
        <color theme="9" tint="0.79998168889431442"/>
      </left>
      <right style="thick">
        <color theme="9" tint="0.79998168889431442"/>
      </right>
      <top style="thick">
        <color theme="9" tint="0.79998168889431442"/>
      </top>
      <bottom/>
      <diagonal/>
    </border>
    <border>
      <left style="thick">
        <color theme="9" tint="0.79998168889431442"/>
      </left>
      <right style="thick">
        <color theme="9" tint="0.79998168889431442"/>
      </right>
      <top/>
      <bottom/>
      <diagonal/>
    </border>
    <border>
      <left style="thick">
        <color theme="9" tint="0.79998168889431442"/>
      </left>
      <right/>
      <top style="thick">
        <color theme="9" tint="0.79998168889431442"/>
      </top>
      <bottom style="thick">
        <color theme="9" tint="0.59999389629810485"/>
      </bottom>
      <diagonal/>
    </border>
    <border>
      <left style="thick">
        <color theme="9" tint="0.79998168889431442"/>
      </left>
      <right/>
      <top style="thick">
        <color theme="9" tint="0.59999389629810485"/>
      </top>
      <bottom style="thick">
        <color theme="9" tint="0.59999389629810485"/>
      </bottom>
      <diagonal/>
    </border>
    <border>
      <left style="thick">
        <color theme="9" tint="0.79998168889431442"/>
      </left>
      <right style="thick">
        <color theme="9" tint="0.79998168889431442"/>
      </right>
      <top style="thick">
        <color theme="9" tint="0.59999389629810485"/>
      </top>
      <bottom style="thick">
        <color theme="9" tint="0.79998168889431442"/>
      </bottom>
      <diagonal/>
    </border>
    <border>
      <left style="thick">
        <color theme="9" tint="0.79998168889431442"/>
      </left>
      <right style="thick">
        <color theme="9" tint="0.79998168889431442"/>
      </right>
      <top style="thick">
        <color theme="9" tint="0.79998168889431442"/>
      </top>
      <bottom style="thick">
        <color theme="9" tint="0.79998168889431442"/>
      </bottom>
      <diagonal/>
    </border>
    <border>
      <left style="thick">
        <color theme="9" tint="0.59999389629810485"/>
      </left>
      <right/>
      <top style="thick">
        <color theme="9" tint="0.59999389629810485"/>
      </top>
      <bottom style="thick">
        <color theme="9" tint="0.59999389629810485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0.59999389629810485"/>
      </right>
      <top style="thick">
        <color theme="9" tint="-0.24994659260841701"/>
      </top>
      <bottom/>
      <diagonal/>
    </border>
    <border>
      <left style="thick">
        <color theme="9" tint="0.59999389629810485"/>
      </left>
      <right/>
      <top style="thick">
        <color theme="9" tint="-0.24994659260841701"/>
      </top>
      <bottom style="thick">
        <color theme="9" tint="0.59999389629810485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0.59999389629810485"/>
      </bottom>
      <diagonal/>
    </border>
    <border>
      <left style="thick">
        <color theme="9" tint="-0.24994659260841701"/>
      </left>
      <right/>
      <top style="thick">
        <color theme="9" tint="0.59999389629810485"/>
      </top>
      <bottom/>
      <diagonal/>
    </border>
    <border>
      <left style="thick">
        <color theme="9" tint="0.79998168889431442"/>
      </left>
      <right style="thick">
        <color theme="9" tint="-0.24994659260841701"/>
      </right>
      <top style="thick">
        <color theme="9" tint="0.59999389629810485"/>
      </top>
      <bottom style="thick">
        <color theme="9" tint="0.59999389629810485"/>
      </bottom>
      <diagonal/>
    </border>
    <border>
      <left style="thick">
        <color theme="9" tint="0.59999389629810485"/>
      </left>
      <right style="thick">
        <color theme="9" tint="-0.24994659260841701"/>
      </right>
      <top style="thick">
        <color theme="9" tint="0.59999389629810485"/>
      </top>
      <bottom style="thick">
        <color theme="9" tint="0.79998168889431442"/>
      </bottom>
      <diagonal/>
    </border>
    <border>
      <left style="thick">
        <color theme="9" tint="-0.24994659260841701"/>
      </left>
      <right style="thick">
        <color theme="9" tint="0.59999389629810485"/>
      </right>
      <top style="thick">
        <color theme="9" tint="0.79998168889431442"/>
      </top>
      <bottom/>
      <diagonal/>
    </border>
    <border>
      <left style="thick">
        <color theme="9" tint="0.59999389629810485"/>
      </left>
      <right style="thick">
        <color theme="9" tint="-0.24994659260841701"/>
      </right>
      <top style="thick">
        <color theme="9" tint="0.79998168889431442"/>
      </top>
      <bottom style="thick">
        <color theme="9" tint="0.79998168889431442"/>
      </bottom>
      <diagonal/>
    </border>
    <border>
      <left style="thick">
        <color theme="9" tint="-0.24994659260841701"/>
      </left>
      <right style="thick">
        <color theme="9" tint="0.59999389629810485"/>
      </right>
      <top style="thick">
        <color theme="9" tint="0.79998168889431442"/>
      </top>
      <bottom style="thick">
        <color theme="9" tint="0.59999389629810485"/>
      </bottom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/>
      <diagonal/>
    </border>
    <border>
      <left style="thick">
        <color theme="9" tint="0.59999389629810485"/>
      </left>
      <right style="thick">
        <color theme="9" tint="-0.24994659260841701"/>
      </right>
      <top style="thick">
        <color theme="9" tint="0.59999389629810485"/>
      </top>
      <bottom style="thick">
        <color theme="9" tint="0.59999389629810485"/>
      </bottom>
      <diagonal/>
    </border>
    <border>
      <left style="thick">
        <color theme="9" tint="-0.24994659260841701"/>
      </left>
      <right style="thick">
        <color theme="9" tint="0.59999389629810485"/>
      </right>
      <top style="thick">
        <color theme="9" tint="0.59999389629810485"/>
      </top>
      <bottom/>
      <diagonal/>
    </border>
    <border>
      <left style="thick">
        <color theme="9" tint="0.59999389629810485"/>
      </left>
      <right style="thick">
        <color theme="9" tint="-0.24994659260841701"/>
      </right>
      <top style="thick">
        <color theme="9" tint="0.59999389629810485"/>
      </top>
      <bottom/>
      <diagonal/>
    </border>
    <border>
      <left style="thick">
        <color theme="9" tint="-0.24994659260841701"/>
      </left>
      <right style="thick">
        <color theme="9" tint="0.59999389629810485"/>
      </right>
      <top style="thick">
        <color theme="9" tint="0.79998168889431442"/>
      </top>
      <bottom style="thick">
        <color theme="9" tint="-0.24994659260841701"/>
      </bottom>
      <diagonal/>
    </border>
    <border>
      <left style="thick">
        <color theme="9" tint="0.59999389629810485"/>
      </left>
      <right style="thick">
        <color theme="9" tint="0.59999389629810485"/>
      </right>
      <top/>
      <bottom style="thick">
        <color theme="9" tint="-0.24994659260841701"/>
      </bottom>
      <diagonal/>
    </border>
    <border>
      <left style="thick">
        <color theme="9" tint="0.59999389629810485"/>
      </left>
      <right style="thick">
        <color theme="9" tint="0.59999389629810485"/>
      </right>
      <top style="thick">
        <color theme="9" tint="0.79998168889431442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0.59999389629810485"/>
      </left>
      <right style="thick">
        <color theme="9" tint="0.59999389629810485"/>
      </right>
      <top style="thick">
        <color theme="9" tint="0.59999389629810485"/>
      </top>
      <bottom style="thick">
        <color theme="9" tint="0.59999389629810485"/>
      </bottom>
      <diagonal/>
    </border>
    <border>
      <left style="thick">
        <color theme="9" tint="0.79998168889431442"/>
      </left>
      <right style="thick">
        <color theme="9" tint="0.79998168889431442"/>
      </right>
      <top/>
      <bottom style="thick">
        <color theme="9" tint="0.79998168889431442"/>
      </bottom>
      <diagonal/>
    </border>
    <border>
      <left style="thick">
        <color theme="9" tint="0.79998168889431442"/>
      </left>
      <right style="medium">
        <color theme="0"/>
      </right>
      <top style="thick">
        <color theme="9" tint="-0.24994659260841701"/>
      </top>
      <bottom style="thick">
        <color theme="9" tint="0.79998168889431442"/>
      </bottom>
      <diagonal/>
    </border>
    <border>
      <left style="medium">
        <color theme="0"/>
      </left>
      <right style="thick">
        <color theme="9" tint="-0.24994659260841701"/>
      </right>
      <top style="thick">
        <color theme="9" tint="-0.24994659260841701"/>
      </top>
      <bottom style="thick">
        <color theme="9" tint="0.79998168889431442"/>
      </bottom>
      <diagonal/>
    </border>
    <border>
      <left style="thick">
        <color theme="9" tint="0.79998168889431442"/>
      </left>
      <right style="thick">
        <color theme="9" tint="-0.24994659260841701"/>
      </right>
      <top style="thick">
        <color theme="9" tint="0.79998168889431442"/>
      </top>
      <bottom/>
      <diagonal/>
    </border>
    <border>
      <left style="thick">
        <color theme="9" tint="0.79998168889431442"/>
      </left>
      <right style="thick">
        <color theme="9" tint="-0.24994659260841701"/>
      </right>
      <top/>
      <bottom style="thick">
        <color theme="9" tint="0.79998168889431442"/>
      </bottom>
      <diagonal/>
    </border>
    <border>
      <left style="thick">
        <color theme="9" tint="-0.24994659260841701"/>
      </left>
      <right style="thick">
        <color theme="9" tint="0.79998168889431442"/>
      </right>
      <top style="thick">
        <color theme="9" tint="0.79998168889431442"/>
      </top>
      <bottom style="thick">
        <color theme="9" tint="0.59999389629810485"/>
      </bottom>
      <diagonal/>
    </border>
    <border>
      <left/>
      <right style="thick">
        <color theme="9" tint="-0.24994659260841701"/>
      </right>
      <top/>
      <bottom style="thick">
        <color theme="9" tint="0.59999389629810485"/>
      </bottom>
      <diagonal/>
    </border>
    <border>
      <left style="thick">
        <color theme="9" tint="-0.24994659260841701"/>
      </left>
      <right style="thick">
        <color theme="9" tint="0.79998168889431442"/>
      </right>
      <top/>
      <bottom/>
      <diagonal/>
    </border>
    <border>
      <left/>
      <right style="thick">
        <color theme="9" tint="-0.24994659260841701"/>
      </right>
      <top style="thick">
        <color theme="9" tint="0.59999389629810485"/>
      </top>
      <bottom style="thick">
        <color theme="9" tint="0.59999389629810485"/>
      </bottom>
      <diagonal/>
    </border>
    <border>
      <left style="thick">
        <color theme="9" tint="-0.24994659260841701"/>
      </left>
      <right style="thick">
        <color theme="9" tint="0.79998168889431442"/>
      </right>
      <top style="thick">
        <color theme="9" tint="0.59999389629810485"/>
      </top>
      <bottom style="thick">
        <color theme="9" tint="0.79998168889431442"/>
      </bottom>
      <diagonal/>
    </border>
    <border>
      <left/>
      <right style="thick">
        <color theme="9" tint="-0.24994659260841701"/>
      </right>
      <top style="thick">
        <color theme="9" tint="0.59999389629810485"/>
      </top>
      <bottom/>
      <diagonal/>
    </border>
    <border>
      <left style="thick">
        <color theme="9" tint="-0.24994659260841701"/>
      </left>
      <right style="thick">
        <color theme="9" tint="0.79998168889431442"/>
      </right>
      <top style="thick">
        <color theme="9" tint="0.79998168889431442"/>
      </top>
      <bottom style="thick">
        <color theme="9" tint="0.79998168889431442"/>
      </bottom>
      <diagonal/>
    </border>
    <border>
      <left style="thick">
        <color theme="9" tint="0.79998168889431442"/>
      </left>
      <right style="thick">
        <color theme="9" tint="-0.24994659260841701"/>
      </right>
      <top style="thick">
        <color theme="9" tint="0.79998168889431442"/>
      </top>
      <bottom style="thick">
        <color theme="9" tint="0.79998168889431442"/>
      </bottom>
      <diagonal/>
    </border>
    <border>
      <left style="thick">
        <color theme="9" tint="-0.24994659260841701"/>
      </left>
      <right/>
      <top/>
      <bottom style="thick">
        <color theme="9" tint="0.59999389629810485"/>
      </bottom>
      <diagonal/>
    </border>
    <border>
      <left style="thick">
        <color theme="9" tint="0.79998168889431442"/>
      </left>
      <right style="thick">
        <color theme="9" tint="-0.24994659260841701"/>
      </right>
      <top style="thick">
        <color theme="9" tint="0.79998168889431442"/>
      </top>
      <bottom style="thick">
        <color theme="9" tint="0.59999389629810485"/>
      </bottom>
      <diagonal/>
    </border>
    <border>
      <left/>
      <right style="thick">
        <color theme="9" tint="-0.24994659260841701"/>
      </right>
      <top style="thick">
        <color theme="9" tint="0.79998168889431442"/>
      </top>
      <bottom style="thick">
        <color theme="9" tint="0.79998168889431442"/>
      </bottom>
      <diagonal/>
    </border>
    <border>
      <left style="thick">
        <color theme="9" tint="-0.24994659260841701"/>
      </left>
      <right style="thick">
        <color theme="9" tint="0.79998168889431442"/>
      </right>
      <top style="thick">
        <color theme="9" tint="0.79998168889431442"/>
      </top>
      <bottom style="thick">
        <color theme="9" tint="-0.24994659260841701"/>
      </bottom>
      <diagonal/>
    </border>
    <border>
      <left/>
      <right/>
      <top style="thick">
        <color theme="9" tint="0.79998168889431442"/>
      </top>
      <bottom style="thick">
        <color theme="9" tint="-0.24994659260841701"/>
      </bottom>
      <diagonal/>
    </border>
    <border>
      <left style="thick">
        <color theme="9" tint="0.79998168889431442"/>
      </left>
      <right style="thick">
        <color theme="9" tint="-0.24994659260841701"/>
      </right>
      <top style="thick">
        <color theme="9" tint="0.79998168889431442"/>
      </top>
      <bottom style="thick">
        <color theme="9" tint="-0.2499465926084170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theme="8" tint="0.59999389629810485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theme="7" tint="0.39994506668294322"/>
      </top>
      <bottom style="medium">
        <color theme="7" tint="0.39994506668294322"/>
      </bottom>
      <diagonal/>
    </border>
    <border>
      <left style="thick">
        <color theme="7" tint="-0.24994659260841701"/>
      </left>
      <right style="medium">
        <color theme="7" tint="0.39994506668294322"/>
      </right>
      <top style="thick">
        <color theme="7" tint="-0.24994659260841701"/>
      </top>
      <bottom style="medium">
        <color theme="7" tint="0.39994506668294322"/>
      </bottom>
      <diagonal/>
    </border>
    <border>
      <left style="medium">
        <color theme="7" tint="0.39994506668294322"/>
      </left>
      <right style="medium">
        <color theme="7" tint="0.39994506668294322"/>
      </right>
      <top style="thick">
        <color theme="7" tint="-0.24994659260841701"/>
      </top>
      <bottom style="medium">
        <color theme="7" tint="0.39994506668294322"/>
      </bottom>
      <diagonal/>
    </border>
    <border>
      <left style="medium">
        <color theme="7" tint="0.39994506668294322"/>
      </left>
      <right style="thick">
        <color theme="7" tint="-0.24994659260841701"/>
      </right>
      <top style="thick">
        <color theme="7" tint="-0.24994659260841701"/>
      </top>
      <bottom style="medium">
        <color theme="7" tint="0.39994506668294322"/>
      </bottom>
      <diagonal/>
    </border>
    <border>
      <left style="thick">
        <color theme="7" tint="-0.24994659260841701"/>
      </left>
      <right style="medium">
        <color theme="7" tint="0.39994506668294322"/>
      </right>
      <top style="medium">
        <color theme="7" tint="0.39994506668294322"/>
      </top>
      <bottom style="medium">
        <color theme="7" tint="0.39994506668294322"/>
      </bottom>
      <diagonal/>
    </border>
    <border>
      <left style="medium">
        <color theme="7" tint="0.39994506668294322"/>
      </left>
      <right style="thick">
        <color theme="7" tint="-0.24994659260841701"/>
      </right>
      <top style="medium">
        <color theme="7" tint="0.39994506668294322"/>
      </top>
      <bottom style="medium">
        <color theme="7" tint="0.39994506668294322"/>
      </bottom>
      <diagonal/>
    </border>
    <border>
      <left style="thick">
        <color theme="7" tint="-0.24994659260841701"/>
      </left>
      <right style="medium">
        <color theme="7" tint="0.39994506668294322"/>
      </right>
      <top style="medium">
        <color theme="7" tint="0.39994506668294322"/>
      </top>
      <bottom style="thick">
        <color theme="7" tint="-0.24994659260841701"/>
      </bottom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theme="7" tint="0.39994506668294322"/>
      </top>
      <bottom style="thick">
        <color theme="7" tint="-0.24994659260841701"/>
      </bottom>
      <diagonal/>
    </border>
    <border>
      <left style="medium">
        <color theme="7" tint="0.39994506668294322"/>
      </left>
      <right style="thick">
        <color theme="7" tint="-0.24994659260841701"/>
      </right>
      <top style="medium">
        <color theme="7" tint="0.39994506668294322"/>
      </top>
      <bottom style="thick">
        <color theme="7" tint="-0.24994659260841701"/>
      </bottom>
      <diagonal/>
    </border>
    <border>
      <left style="thick">
        <color theme="7" tint="-0.24994659260841701"/>
      </left>
      <right style="medium">
        <color theme="7" tint="0.39994506668294322"/>
      </right>
      <top style="medium">
        <color theme="7" tint="0.39994506668294322"/>
      </top>
      <bottom/>
      <diagonal/>
    </border>
    <border>
      <left style="thick">
        <color theme="7" tint="-0.24994659260841701"/>
      </left>
      <right style="medium">
        <color theme="7" tint="0.39994506668294322"/>
      </right>
      <top/>
      <bottom style="medium">
        <color theme="7" tint="0.39994506668294322"/>
      </bottom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theme="7" tint="0.39994506668294322"/>
      </top>
      <bottom/>
      <diagonal/>
    </border>
    <border>
      <left style="medium">
        <color theme="7" tint="0.39994506668294322"/>
      </left>
      <right style="medium">
        <color theme="7" tint="0.39994506668294322"/>
      </right>
      <top/>
      <bottom style="medium">
        <color theme="7" tint="0.39994506668294322"/>
      </bottom>
      <diagonal/>
    </border>
    <border>
      <left style="medium">
        <color theme="7" tint="0.39994506668294322"/>
      </left>
      <right style="thick">
        <color theme="7" tint="-0.24994659260841701"/>
      </right>
      <top/>
      <bottom style="medium">
        <color theme="7" tint="0.39994506668294322"/>
      </bottom>
      <diagonal/>
    </border>
    <border>
      <left style="medium">
        <color theme="7" tint="0.39994506668294322"/>
      </left>
      <right style="thick">
        <color theme="7" tint="-0.24994659260841701"/>
      </right>
      <top style="medium">
        <color theme="7" tint="0.39994506668294322"/>
      </top>
      <bottom/>
      <diagonal/>
    </border>
    <border>
      <left style="medium">
        <color theme="7" tint="0.39994506668294322"/>
      </left>
      <right style="thick">
        <color theme="7" tint="-0.24994659260841701"/>
      </right>
      <top/>
      <bottom/>
      <diagonal/>
    </border>
    <border>
      <left style="medium">
        <color theme="7" tint="0.39994506668294322"/>
      </left>
      <right style="thick">
        <color theme="7" tint="-0.24994659260841701"/>
      </right>
      <top/>
      <bottom style="thick">
        <color theme="7" tint="-0.24994659260841701"/>
      </bottom>
      <diagonal/>
    </border>
    <border>
      <left style="medium">
        <color theme="7" tint="0.39994506668294322"/>
      </left>
      <right style="medium">
        <color theme="7" tint="0.39994506668294322"/>
      </right>
      <top/>
      <bottom/>
      <diagonal/>
    </border>
    <border>
      <left style="medium">
        <color theme="7" tint="0.39994506668294322"/>
      </left>
      <right style="medium">
        <color theme="7" tint="0.39994506668294322"/>
      </right>
      <top/>
      <bottom style="thick">
        <color theme="7" tint="-0.24994659260841701"/>
      </bottom>
      <diagonal/>
    </border>
    <border>
      <left style="thick">
        <color theme="7" tint="-0.24994659260841701"/>
      </left>
      <right style="medium">
        <color theme="7" tint="0.39994506668294322"/>
      </right>
      <top/>
      <bottom style="thick">
        <color theme="7" tint="-0.24994659260841701"/>
      </bottom>
      <diagonal/>
    </border>
    <border>
      <left style="thick">
        <color theme="7" tint="-0.24994659260841701"/>
      </left>
      <right style="medium">
        <color theme="7" tint="0.39994506668294322"/>
      </right>
      <top/>
      <bottom/>
      <diagonal/>
    </border>
    <border>
      <left/>
      <right style="medium">
        <color theme="7" tint="0.39994506668294322"/>
      </right>
      <top style="medium">
        <color theme="7" tint="0.39994506668294322"/>
      </top>
      <bottom style="medium">
        <color theme="7" tint="0.39994506668294322"/>
      </bottom>
      <diagonal/>
    </border>
    <border>
      <left style="thick">
        <color theme="7" tint="-0.24994659260841701"/>
      </left>
      <right/>
      <top style="medium">
        <color theme="7" tint="0.39994506668294322"/>
      </top>
      <bottom style="medium">
        <color theme="7" tint="0.39994506668294322"/>
      </bottom>
      <diagonal/>
    </border>
    <border>
      <left/>
      <right style="thick">
        <color theme="7" tint="-0.24994659260841701"/>
      </right>
      <top style="medium">
        <color theme="7" tint="0.39994506668294322"/>
      </top>
      <bottom style="medium">
        <color theme="7" tint="0.39994506668294322"/>
      </bottom>
      <diagonal/>
    </border>
    <border>
      <left style="medium">
        <color theme="7" tint="0.39994506668294322"/>
      </left>
      <right/>
      <top style="medium">
        <color theme="7" tint="0.39994506668294322"/>
      </top>
      <bottom style="medium">
        <color theme="7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164" fontId="0" fillId="0" borderId="79" xfId="0" applyNumberFormat="1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164" fontId="0" fillId="0" borderId="81" xfId="0" applyNumberFormat="1" applyBorder="1" applyAlignment="1">
      <alignment horizontal="left" vertical="center"/>
    </xf>
    <xf numFmtId="164" fontId="0" fillId="0" borderId="82" xfId="0" applyNumberForma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1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11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1" fillId="10" borderId="0" xfId="0" applyFont="1" applyFill="1" applyAlignment="1">
      <alignment vertical="center"/>
    </xf>
    <xf numFmtId="0" fontId="1" fillId="11" borderId="0" xfId="0" applyFont="1" applyFill="1" applyAlignment="1">
      <alignment vertical="center" wrapText="1"/>
    </xf>
    <xf numFmtId="0" fontId="1" fillId="11" borderId="0" xfId="0" applyFont="1" applyFill="1" applyAlignment="1">
      <alignment vertical="center"/>
    </xf>
    <xf numFmtId="0" fontId="1" fillId="10" borderId="0" xfId="0" applyFont="1" applyFill="1" applyAlignment="1">
      <alignment vertical="center" wrapText="1"/>
    </xf>
    <xf numFmtId="0" fontId="0" fillId="11" borderId="0" xfId="0" applyFill="1" applyAlignment="1">
      <alignment vertical="center"/>
    </xf>
    <xf numFmtId="0" fontId="1" fillId="11" borderId="84" xfId="0" applyFont="1" applyFill="1" applyBorder="1" applyAlignment="1">
      <alignment vertical="center" wrapText="1"/>
    </xf>
    <xf numFmtId="0" fontId="1" fillId="11" borderId="85" xfId="0" applyFont="1" applyFill="1" applyBorder="1" applyAlignment="1">
      <alignment vertical="center" wrapText="1"/>
    </xf>
    <xf numFmtId="0" fontId="0" fillId="11" borderId="84" xfId="0" applyFill="1" applyBorder="1" applyAlignment="1">
      <alignment vertical="center" wrapText="1"/>
    </xf>
    <xf numFmtId="0" fontId="1" fillId="11" borderId="84" xfId="0" applyFont="1" applyFill="1" applyBorder="1" applyAlignment="1">
      <alignment vertical="center"/>
    </xf>
    <xf numFmtId="0" fontId="0" fillId="11" borderId="84" xfId="0" applyFill="1" applyBorder="1" applyAlignment="1">
      <alignment vertical="center"/>
    </xf>
    <xf numFmtId="0" fontId="4" fillId="10" borderId="0" xfId="0" applyFont="1" applyFill="1" applyAlignment="1">
      <alignment vertical="center"/>
    </xf>
    <xf numFmtId="0" fontId="13" fillId="11" borderId="0" xfId="1" applyFill="1" applyAlignment="1">
      <alignment vertical="center"/>
    </xf>
    <xf numFmtId="0" fontId="0" fillId="0" borderId="112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49" fontId="0" fillId="0" borderId="115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16" xfId="0" applyBorder="1" applyAlignment="1">
      <alignment horizontal="left" vertical="center"/>
    </xf>
    <xf numFmtId="49" fontId="0" fillId="0" borderId="117" xfId="0" applyNumberFormat="1" applyBorder="1" applyAlignment="1">
      <alignment horizontal="left" vertical="center"/>
    </xf>
    <xf numFmtId="49" fontId="0" fillId="0" borderId="118" xfId="0" applyNumberFormat="1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164" fontId="10" fillId="6" borderId="28" xfId="0" applyNumberFormat="1" applyFont="1" applyFill="1" applyBorder="1" applyAlignment="1" applyProtection="1">
      <alignment horizontal="center" vertical="center"/>
      <protection locked="0"/>
    </xf>
    <xf numFmtId="164" fontId="10" fillId="6" borderId="29" xfId="0" applyNumberFormat="1" applyFont="1" applyFill="1" applyBorder="1" applyAlignment="1" applyProtection="1">
      <alignment horizontal="center" vertical="center"/>
      <protection locked="0"/>
    </xf>
    <xf numFmtId="164" fontId="10" fillId="6" borderId="27" xfId="0" applyNumberFormat="1" applyFont="1" applyFill="1" applyBorder="1" applyAlignment="1" applyProtection="1">
      <alignment horizontal="center" vertical="center"/>
      <protection locked="0"/>
    </xf>
    <xf numFmtId="164" fontId="10" fillId="6" borderId="53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8" fillId="7" borderId="48" xfId="0" applyFont="1" applyFill="1" applyBorder="1" applyAlignment="1" applyProtection="1">
      <alignment horizontal="center" vertical="center"/>
    </xf>
    <xf numFmtId="0" fontId="11" fillId="7" borderId="35" xfId="0" applyFont="1" applyFill="1" applyBorder="1" applyAlignment="1" applyProtection="1">
      <alignment horizontal="center" vertical="center"/>
    </xf>
    <xf numFmtId="0" fontId="11" fillId="7" borderId="72" xfId="0" applyFont="1" applyFill="1" applyBorder="1" applyAlignment="1" applyProtection="1">
      <alignment horizontal="center" vertical="center"/>
    </xf>
    <xf numFmtId="0" fontId="8" fillId="7" borderId="73" xfId="0" applyFont="1" applyFill="1" applyBorder="1" applyAlignment="1" applyProtection="1">
      <alignment horizontal="center" vertical="center"/>
    </xf>
    <xf numFmtId="0" fontId="10" fillId="7" borderId="74" xfId="0" applyFont="1" applyFill="1" applyBorder="1" applyAlignment="1" applyProtection="1">
      <alignment horizontal="center" vertical="center"/>
    </xf>
    <xf numFmtId="0" fontId="10" fillId="7" borderId="7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top"/>
    </xf>
    <xf numFmtId="0" fontId="8" fillId="6" borderId="54" xfId="0" applyFont="1" applyFill="1" applyBorder="1" applyAlignment="1" applyProtection="1">
      <alignment horizontal="center" vertical="center"/>
    </xf>
    <xf numFmtId="0" fontId="9" fillId="6" borderId="55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8" fillId="7" borderId="66" xfId="0" applyFont="1" applyFill="1" applyBorder="1" applyAlignment="1" applyProtection="1">
      <alignment horizontal="center" vertical="center"/>
    </xf>
    <xf numFmtId="0" fontId="11" fillId="7" borderId="34" xfId="0" applyFont="1" applyFill="1" applyBorder="1" applyAlignment="1" applyProtection="1">
      <alignment horizontal="center" vertical="center"/>
    </xf>
    <xf numFmtId="0" fontId="11" fillId="7" borderId="47" xfId="0" applyFont="1" applyFill="1" applyBorder="1" applyAlignment="1" applyProtection="1">
      <alignment horizontal="center" vertical="center"/>
    </xf>
    <xf numFmtId="0" fontId="8" fillId="6" borderId="52" xfId="0" applyFont="1" applyFill="1" applyBorder="1" applyAlignment="1" applyProtection="1">
      <alignment horizontal="center" vertical="center"/>
    </xf>
    <xf numFmtId="0" fontId="8" fillId="6" borderId="44" xfId="0" applyFont="1" applyFill="1" applyBorder="1" applyAlignment="1" applyProtection="1">
      <alignment horizontal="center" vertical="center"/>
    </xf>
    <xf numFmtId="164" fontId="10" fillId="6" borderId="25" xfId="0" applyNumberFormat="1" applyFont="1" applyFill="1" applyBorder="1" applyAlignment="1" applyProtection="1">
      <alignment horizontal="center" vertical="center"/>
    </xf>
    <xf numFmtId="0" fontId="8" fillId="6" borderId="26" xfId="0" applyFont="1" applyFill="1" applyBorder="1" applyAlignment="1" applyProtection="1">
      <alignment horizontal="center" vertical="center"/>
    </xf>
    <xf numFmtId="0" fontId="10" fillId="6" borderId="45" xfId="0" applyFont="1" applyFill="1" applyBorder="1" applyAlignment="1" applyProtection="1">
      <alignment horizontal="center" vertical="center"/>
    </xf>
    <xf numFmtId="0" fontId="10" fillId="7" borderId="33" xfId="0" applyFont="1" applyFill="1" applyBorder="1" applyAlignment="1" applyProtection="1">
      <alignment horizontal="center" vertical="center"/>
    </xf>
    <xf numFmtId="0" fontId="10" fillId="7" borderId="42" xfId="0" applyFont="1" applyFill="1" applyBorder="1" applyAlignment="1" applyProtection="1">
      <alignment horizontal="center" vertical="center"/>
    </xf>
    <xf numFmtId="0" fontId="8" fillId="6" borderId="27" xfId="0" applyFont="1" applyFill="1" applyBorder="1" applyAlignment="1" applyProtection="1">
      <alignment horizontal="center" vertical="center"/>
    </xf>
    <xf numFmtId="0" fontId="9" fillId="6" borderId="51" xfId="0" applyFont="1" applyFill="1" applyBorder="1" applyAlignment="1" applyProtection="1">
      <alignment horizontal="center" vertical="center"/>
    </xf>
    <xf numFmtId="0" fontId="8" fillId="7" borderId="70" xfId="0" applyFont="1" applyFill="1" applyBorder="1" applyAlignment="1" applyProtection="1">
      <alignment horizontal="center" vertical="center"/>
    </xf>
    <xf numFmtId="0" fontId="11" fillId="7" borderId="32" xfId="0" applyFont="1" applyFill="1" applyBorder="1" applyAlignment="1" applyProtection="1">
      <alignment horizontal="center" vertical="center"/>
    </xf>
    <xf numFmtId="0" fontId="11" fillId="7" borderId="71" xfId="0" applyFont="1" applyFill="1" applyBorder="1" applyAlignment="1" applyProtection="1">
      <alignment horizontal="center" vertical="center"/>
    </xf>
    <xf numFmtId="0" fontId="8" fillId="6" borderId="50" xfId="0" applyFont="1" applyFill="1" applyBorder="1" applyAlignment="1" applyProtection="1">
      <alignment horizontal="center" vertical="center"/>
    </xf>
    <xf numFmtId="0" fontId="8" fillId="6" borderId="48" xfId="0" applyFont="1" applyFill="1" applyBorder="1" applyAlignment="1" applyProtection="1">
      <alignment horizontal="center" vertical="center"/>
    </xf>
    <xf numFmtId="164" fontId="11" fillId="6" borderId="56" xfId="0" applyNumberFormat="1" applyFont="1" applyFill="1" applyBorder="1" applyAlignment="1" applyProtection="1">
      <alignment horizontal="center" vertical="center"/>
    </xf>
    <xf numFmtId="0" fontId="8" fillId="6" borderId="36" xfId="0" applyFont="1" applyFill="1" applyBorder="1" applyAlignment="1" applyProtection="1">
      <alignment horizontal="center" vertical="center"/>
    </xf>
    <xf numFmtId="0" fontId="9" fillId="6" borderId="49" xfId="0" applyFont="1" applyFill="1" applyBorder="1" applyAlignment="1" applyProtection="1">
      <alignment horizontal="center" vertical="center"/>
    </xf>
    <xf numFmtId="0" fontId="8" fillId="7" borderId="68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center" vertical="center"/>
    </xf>
    <xf numFmtId="0" fontId="11" fillId="7" borderId="69" xfId="0" applyFont="1" applyFill="1" applyBorder="1" applyAlignment="1" applyProtection="1">
      <alignment horizontal="center" vertical="center"/>
    </xf>
    <xf numFmtId="0" fontId="9" fillId="6" borderId="47" xfId="0" applyFont="1" applyFill="1" applyBorder="1" applyAlignment="1" applyProtection="1">
      <alignment horizontal="center" vertical="center"/>
    </xf>
    <xf numFmtId="0" fontId="11" fillId="7" borderId="57" xfId="0" applyFont="1" applyFill="1" applyBorder="1" applyAlignment="1" applyProtection="1">
      <alignment horizontal="center" vertical="center"/>
    </xf>
    <xf numFmtId="0" fontId="11" fillId="7" borderId="67" xfId="0" applyFont="1" applyFill="1" applyBorder="1" applyAlignment="1" applyProtection="1">
      <alignment horizontal="center" vertical="center"/>
    </xf>
    <xf numFmtId="0" fontId="8" fillId="6" borderId="46" xfId="0" applyFont="1" applyFill="1" applyBorder="1" applyAlignment="1" applyProtection="1">
      <alignment horizontal="center" vertical="center"/>
    </xf>
    <xf numFmtId="0" fontId="8" fillId="6" borderId="25" xfId="0" applyFont="1" applyFill="1" applyBorder="1" applyAlignment="1" applyProtection="1">
      <alignment horizontal="center" vertical="center"/>
    </xf>
    <xf numFmtId="0" fontId="8" fillId="7" borderId="64" xfId="0" applyFont="1" applyFill="1" applyBorder="1" applyAlignment="1" applyProtection="1">
      <alignment horizontal="center" vertical="center"/>
    </xf>
    <xf numFmtId="0" fontId="10" fillId="7" borderId="31" xfId="0" applyFont="1" applyFill="1" applyBorder="1" applyAlignment="1" applyProtection="1">
      <alignment horizontal="center" vertical="center"/>
    </xf>
    <xf numFmtId="0" fontId="10" fillId="7" borderId="65" xfId="0" applyFont="1" applyFill="1" applyBorder="1" applyAlignment="1" applyProtection="1">
      <alignment horizontal="center" vertical="center"/>
    </xf>
    <xf numFmtId="0" fontId="9" fillId="6" borderId="24" xfId="0" applyFont="1" applyFill="1" applyBorder="1" applyAlignment="1" applyProtection="1">
      <alignment horizontal="center" vertical="center"/>
    </xf>
    <xf numFmtId="0" fontId="9" fillId="6" borderId="43" xfId="0" applyFont="1" applyFill="1" applyBorder="1" applyAlignment="1" applyProtection="1">
      <alignment horizontal="center" vertical="center"/>
    </xf>
    <xf numFmtId="0" fontId="9" fillId="7" borderId="62" xfId="0" applyFont="1" applyFill="1" applyBorder="1" applyAlignment="1" applyProtection="1">
      <alignment horizontal="center" vertical="center"/>
    </xf>
    <xf numFmtId="0" fontId="9" fillId="7" borderId="30" xfId="0" applyFont="1" applyFill="1" applyBorder="1" applyAlignment="1" applyProtection="1">
      <alignment horizontal="center" vertical="center"/>
    </xf>
    <xf numFmtId="0" fontId="9" fillId="7" borderId="63" xfId="0" applyFont="1" applyFill="1" applyBorder="1" applyAlignment="1" applyProtection="1">
      <alignment horizontal="center" vertical="center"/>
    </xf>
    <xf numFmtId="0" fontId="8" fillId="6" borderId="4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9" fillId="6" borderId="41" xfId="0" applyFont="1" applyFill="1" applyBorder="1" applyAlignment="1" applyProtection="1">
      <alignment horizontal="center" vertical="center"/>
    </xf>
    <xf numFmtId="0" fontId="9" fillId="6" borderId="23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42" xfId="0" applyFont="1" applyFill="1" applyBorder="1" applyAlignment="1" applyProtection="1">
      <alignment horizontal="center" vertical="center"/>
    </xf>
    <xf numFmtId="164" fontId="10" fillId="13" borderId="98" xfId="0" applyNumberFormat="1" applyFont="1" applyFill="1" applyBorder="1" applyAlignment="1" applyProtection="1">
      <alignment horizontal="center" vertical="center"/>
      <protection locked="0"/>
    </xf>
    <xf numFmtId="164" fontId="10" fillId="13" borderId="99" xfId="0" applyNumberFormat="1" applyFont="1" applyFill="1" applyBorder="1" applyAlignment="1" applyProtection="1">
      <alignment horizontal="center" vertical="center"/>
      <protection locked="0"/>
    </xf>
    <xf numFmtId="164" fontId="10" fillId="13" borderId="105" xfId="0" applyNumberFormat="1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Alignment="1" applyProtection="1">
      <alignment horizontal="center" vertical="center"/>
    </xf>
    <xf numFmtId="0" fontId="3" fillId="13" borderId="0" xfId="0" applyFont="1" applyFill="1" applyAlignment="1" applyProtection="1">
      <alignment horizontal="center" vertical="center"/>
    </xf>
    <xf numFmtId="0" fontId="8" fillId="12" borderId="91" xfId="0" applyFont="1" applyFill="1" applyBorder="1" applyAlignment="1" applyProtection="1">
      <alignment horizontal="center" vertical="center"/>
    </xf>
    <xf numFmtId="0" fontId="11" fillId="12" borderId="87" xfId="0" applyFont="1" applyFill="1" applyBorder="1" applyAlignment="1" applyProtection="1">
      <alignment horizontal="center" vertical="center"/>
    </xf>
    <xf numFmtId="0" fontId="11" fillId="12" borderId="92" xfId="0" applyFont="1" applyFill="1" applyBorder="1" applyAlignment="1" applyProtection="1">
      <alignment horizontal="center" vertical="center"/>
    </xf>
    <xf numFmtId="0" fontId="8" fillId="12" borderId="93" xfId="0" applyFont="1" applyFill="1" applyBorder="1" applyAlignment="1" applyProtection="1">
      <alignment horizontal="center" vertical="center"/>
    </xf>
    <xf numFmtId="0" fontId="10" fillId="12" borderId="94" xfId="0" applyFont="1" applyFill="1" applyBorder="1" applyAlignment="1" applyProtection="1">
      <alignment horizontal="center" vertical="center"/>
    </xf>
    <xf numFmtId="0" fontId="10" fillId="12" borderId="95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1" fontId="10" fillId="13" borderId="105" xfId="0" applyNumberFormat="1" applyFont="1" applyFill="1" applyBorder="1" applyAlignment="1" applyProtection="1">
      <alignment horizontal="center" vertical="center"/>
    </xf>
    <xf numFmtId="0" fontId="8" fillId="13" borderId="105" xfId="0" applyFont="1" applyFill="1" applyBorder="1" applyAlignment="1" applyProtection="1">
      <alignment horizontal="center" vertical="center"/>
    </xf>
    <xf numFmtId="0" fontId="9" fillId="13" borderId="103" xfId="0" applyFont="1" applyFill="1" applyBorder="1" applyAlignment="1" applyProtection="1">
      <alignment horizontal="center" vertical="center"/>
    </xf>
    <xf numFmtId="0" fontId="3" fillId="12" borderId="0" xfId="0" applyFont="1" applyFill="1" applyBorder="1" applyAlignment="1" applyProtection="1">
      <alignment horizontal="center" vertical="center"/>
    </xf>
    <xf numFmtId="0" fontId="8" fillId="12" borderId="97" xfId="0" applyFont="1" applyFill="1" applyBorder="1" applyAlignment="1" applyProtection="1">
      <alignment horizontal="center" vertical="center"/>
    </xf>
    <xf numFmtId="0" fontId="11" fillId="12" borderId="99" xfId="0" applyFont="1" applyFill="1" applyBorder="1" applyAlignment="1" applyProtection="1">
      <alignment horizontal="center" vertical="center"/>
    </xf>
    <xf numFmtId="0" fontId="11" fillId="12" borderId="100" xfId="0" applyFont="1" applyFill="1" applyBorder="1" applyAlignment="1" applyProtection="1">
      <alignment horizontal="center" vertical="center"/>
    </xf>
    <xf numFmtId="0" fontId="8" fillId="13" borderId="106" xfId="0" applyFont="1" applyFill="1" applyBorder="1" applyAlignment="1" applyProtection="1">
      <alignment horizontal="center" vertical="center"/>
    </xf>
    <xf numFmtId="0" fontId="8" fillId="13" borderId="107" xfId="0" applyFont="1" applyFill="1" applyBorder="1" applyAlignment="1" applyProtection="1">
      <alignment horizontal="center" vertical="center"/>
    </xf>
    <xf numFmtId="164" fontId="10" fillId="13" borderId="104" xfId="0" applyNumberFormat="1" applyFont="1" applyFill="1" applyBorder="1" applyAlignment="1" applyProtection="1">
      <alignment horizontal="center" vertical="center"/>
    </xf>
    <xf numFmtId="1" fontId="10" fillId="13" borderId="104" xfId="0" applyNumberFormat="1" applyFont="1" applyFill="1" applyBorder="1" applyAlignment="1" applyProtection="1">
      <alignment horizontal="center" vertical="center"/>
    </xf>
    <xf numFmtId="0" fontId="8" fillId="13" borderId="104" xfId="0" applyFont="1" applyFill="1" applyBorder="1" applyAlignment="1" applyProtection="1">
      <alignment horizontal="center" vertical="center"/>
    </xf>
    <xf numFmtId="0" fontId="10" fillId="13" borderId="102" xfId="0" applyFont="1" applyFill="1" applyBorder="1" applyAlignment="1" applyProtection="1">
      <alignment horizontal="center" vertical="center"/>
    </xf>
    <xf numFmtId="0" fontId="8" fillId="12" borderId="107" xfId="0" applyFont="1" applyFill="1" applyBorder="1" applyAlignment="1" applyProtection="1">
      <alignment horizontal="center" vertical="center"/>
    </xf>
    <xf numFmtId="0" fontId="10" fillId="12" borderId="104" xfId="0" applyFont="1" applyFill="1" applyBorder="1" applyAlignment="1" applyProtection="1">
      <alignment horizontal="center" vertical="center"/>
    </xf>
    <xf numFmtId="0" fontId="10" fillId="12" borderId="102" xfId="0" applyFont="1" applyFill="1" applyBorder="1" applyAlignment="1" applyProtection="1">
      <alignment horizontal="center" vertical="center"/>
    </xf>
    <xf numFmtId="1" fontId="10" fillId="13" borderId="98" xfId="0" applyNumberFormat="1" applyFont="1" applyFill="1" applyBorder="1" applyAlignment="1" applyProtection="1">
      <alignment horizontal="center" vertical="center"/>
    </xf>
    <xf numFmtId="0" fontId="8" fillId="13" borderId="98" xfId="0" applyFont="1" applyFill="1" applyBorder="1" applyAlignment="1" applyProtection="1">
      <alignment horizontal="center" vertical="center"/>
    </xf>
    <xf numFmtId="0" fontId="9" fillId="13" borderId="101" xfId="0" applyFont="1" applyFill="1" applyBorder="1" applyAlignment="1" applyProtection="1">
      <alignment horizontal="center" vertical="center"/>
    </xf>
    <xf numFmtId="0" fontId="8" fillId="12" borderId="96" xfId="0" applyFont="1" applyFill="1" applyBorder="1" applyAlignment="1" applyProtection="1">
      <alignment horizontal="center" vertical="center"/>
    </xf>
    <xf numFmtId="0" fontId="11" fillId="12" borderId="98" xfId="0" applyFont="1" applyFill="1" applyBorder="1" applyAlignment="1" applyProtection="1">
      <alignment horizontal="center" vertical="center"/>
    </xf>
    <xf numFmtId="0" fontId="11" fillId="12" borderId="101" xfId="0" applyFont="1" applyFill="1" applyBorder="1" applyAlignment="1" applyProtection="1">
      <alignment horizontal="center" vertical="center"/>
    </xf>
    <xf numFmtId="0" fontId="8" fillId="13" borderId="96" xfId="0" applyFont="1" applyFill="1" applyBorder="1" applyAlignment="1" applyProtection="1">
      <alignment horizontal="center" vertical="center"/>
    </xf>
    <xf numFmtId="0" fontId="8" fillId="13" borderId="91" xfId="0" applyFont="1" applyFill="1" applyBorder="1" applyAlignment="1" applyProtection="1">
      <alignment horizontal="center" vertical="center"/>
    </xf>
    <xf numFmtId="164" fontId="11" fillId="13" borderId="87" xfId="0" applyNumberFormat="1" applyFont="1" applyFill="1" applyBorder="1" applyAlignment="1" applyProtection="1">
      <alignment horizontal="center" vertical="center"/>
    </xf>
    <xf numFmtId="1" fontId="11" fillId="13" borderId="87" xfId="0" applyNumberFormat="1" applyFont="1" applyFill="1" applyBorder="1" applyAlignment="1" applyProtection="1">
      <alignment horizontal="center" vertical="center"/>
    </xf>
    <xf numFmtId="0" fontId="8" fillId="13" borderId="87" xfId="0" applyFont="1" applyFill="1" applyBorder="1" applyAlignment="1" applyProtection="1">
      <alignment horizontal="center" vertical="center"/>
    </xf>
    <xf numFmtId="0" fontId="9" fillId="13" borderId="92" xfId="0" applyFont="1" applyFill="1" applyBorder="1" applyAlignment="1" applyProtection="1">
      <alignment horizontal="center" vertical="center"/>
    </xf>
    <xf numFmtId="1" fontId="10" fillId="13" borderId="99" xfId="0" applyNumberFormat="1" applyFont="1" applyFill="1" applyBorder="1" applyAlignment="1" applyProtection="1">
      <alignment horizontal="center" vertical="center"/>
    </xf>
    <xf numFmtId="0" fontId="8" fillId="13" borderId="99" xfId="0" applyFont="1" applyFill="1" applyBorder="1" applyAlignment="1" applyProtection="1">
      <alignment horizontal="center" vertical="center"/>
    </xf>
    <xf numFmtId="0" fontId="9" fillId="13" borderId="100" xfId="0" applyFont="1" applyFill="1" applyBorder="1" applyAlignment="1" applyProtection="1">
      <alignment horizontal="center" vertical="center"/>
    </xf>
    <xf numFmtId="0" fontId="8" fillId="13" borderId="97" xfId="0" applyFont="1" applyFill="1" applyBorder="1" applyAlignment="1" applyProtection="1">
      <alignment horizontal="center" vertical="center"/>
    </xf>
    <xf numFmtId="0" fontId="9" fillId="13" borderId="98" xfId="0" applyFont="1" applyFill="1" applyBorder="1" applyAlignment="1" applyProtection="1">
      <alignment horizontal="center" vertical="center"/>
    </xf>
    <xf numFmtId="0" fontId="9" fillId="12" borderId="96" xfId="0" applyFont="1" applyFill="1" applyBorder="1" applyAlignment="1" applyProtection="1">
      <alignment horizontal="center" vertical="center"/>
    </xf>
    <xf numFmtId="0" fontId="9" fillId="12" borderId="98" xfId="0" applyFont="1" applyFill="1" applyBorder="1" applyAlignment="1" applyProtection="1">
      <alignment horizontal="center" vertical="center"/>
    </xf>
    <xf numFmtId="0" fontId="9" fillId="12" borderId="101" xfId="0" applyFont="1" applyFill="1" applyBorder="1" applyAlignment="1" applyProtection="1">
      <alignment horizontal="center" vertical="center"/>
    </xf>
    <xf numFmtId="0" fontId="8" fillId="13" borderId="89" xfId="0" applyFont="1" applyFill="1" applyBorder="1" applyAlignment="1" applyProtection="1">
      <alignment horizontal="center" vertical="center" wrapText="1"/>
    </xf>
    <xf numFmtId="0" fontId="4" fillId="12" borderId="0" xfId="0" applyFont="1" applyFill="1" applyBorder="1" applyAlignment="1" applyProtection="1">
      <alignment horizontal="center" vertical="center"/>
    </xf>
    <xf numFmtId="0" fontId="9" fillId="13" borderId="109" xfId="0" applyFont="1" applyFill="1" applyBorder="1" applyAlignment="1" applyProtection="1">
      <alignment horizontal="center" vertical="center"/>
    </xf>
    <xf numFmtId="0" fontId="9" fillId="13" borderId="108" xfId="0" applyFont="1" applyFill="1" applyBorder="1" applyAlignment="1" applyProtection="1">
      <alignment horizontal="center" vertical="center"/>
    </xf>
    <xf numFmtId="0" fontId="9" fillId="13" borderId="87" xfId="0" applyFont="1" applyFill="1" applyBorder="1" applyAlignment="1" applyProtection="1">
      <alignment horizontal="center" vertical="center"/>
    </xf>
    <xf numFmtId="0" fontId="9" fillId="13" borderId="111" xfId="0" applyFont="1" applyFill="1" applyBorder="1" applyAlignment="1" applyProtection="1">
      <alignment horizontal="center" vertical="center"/>
    </xf>
    <xf numFmtId="0" fontId="9" fillId="13" borderId="110" xfId="0" applyFont="1" applyFill="1" applyBorder="1" applyAlignment="1" applyProtection="1">
      <alignment horizontal="center" vertical="center"/>
    </xf>
    <xf numFmtId="0" fontId="0" fillId="11" borderId="0" xfId="0" applyFill="1" applyAlignment="1">
      <alignment horizontal="left" vertical="center" wrapText="1"/>
    </xf>
    <xf numFmtId="0" fontId="0" fillId="11" borderId="85" xfId="0" applyFill="1" applyBorder="1" applyAlignment="1">
      <alignment horizontal="left" vertical="center" wrapText="1"/>
    </xf>
    <xf numFmtId="0" fontId="0" fillId="11" borderId="84" xfId="0" applyFill="1" applyBorder="1" applyAlignment="1">
      <alignment horizontal="left" vertical="center" wrapText="1"/>
    </xf>
    <xf numFmtId="0" fontId="7" fillId="9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8" fillId="6" borderId="37" xfId="0" applyFont="1" applyFill="1" applyBorder="1" applyAlignment="1" applyProtection="1">
      <alignment horizontal="center" vertical="center"/>
    </xf>
    <xf numFmtId="0" fontId="8" fillId="6" borderId="38" xfId="0" applyFont="1" applyFill="1" applyBorder="1" applyAlignment="1" applyProtection="1">
      <alignment horizontal="center" vertical="center"/>
    </xf>
    <xf numFmtId="0" fontId="8" fillId="7" borderId="58" xfId="0" applyFont="1" applyFill="1" applyBorder="1" applyAlignment="1" applyProtection="1">
      <alignment horizontal="center" vertical="center"/>
    </xf>
    <xf numFmtId="0" fontId="8" fillId="7" borderId="59" xfId="0" applyFont="1" applyFill="1" applyBorder="1" applyAlignment="1" applyProtection="1">
      <alignment horizontal="center" vertical="center"/>
    </xf>
    <xf numFmtId="0" fontId="8" fillId="6" borderId="39" xfId="0" applyFont="1" applyFill="1" applyBorder="1" applyAlignment="1" applyProtection="1">
      <alignment horizontal="center" vertical="center"/>
    </xf>
    <xf numFmtId="0" fontId="8" fillId="6" borderId="40" xfId="0" applyFont="1" applyFill="1" applyBorder="1" applyAlignment="1" applyProtection="1">
      <alignment horizontal="center" vertical="center"/>
    </xf>
    <xf numFmtId="0" fontId="9" fillId="7" borderId="37" xfId="0" applyFont="1" applyFill="1" applyBorder="1" applyAlignment="1" applyProtection="1">
      <alignment horizontal="center" vertical="center"/>
    </xf>
    <xf numFmtId="0" fontId="9" fillId="7" borderId="48" xfId="0" applyFont="1" applyFill="1" applyBorder="1" applyAlignment="1" applyProtection="1">
      <alignment horizontal="center" vertical="center"/>
    </xf>
    <xf numFmtId="0" fontId="8" fillId="7" borderId="30" xfId="0" applyFont="1" applyFill="1" applyBorder="1" applyAlignment="1" applyProtection="1">
      <alignment horizontal="center" vertical="center" wrapText="1"/>
    </xf>
    <xf numFmtId="0" fontId="8" fillId="7" borderId="31" xfId="0" applyFont="1" applyFill="1" applyBorder="1" applyAlignment="1" applyProtection="1">
      <alignment horizontal="center" vertical="center" wrapText="1"/>
    </xf>
    <xf numFmtId="0" fontId="8" fillId="7" borderId="60" xfId="0" applyFont="1" applyFill="1" applyBorder="1" applyAlignment="1" applyProtection="1">
      <alignment horizontal="center" vertical="center" wrapText="1"/>
    </xf>
    <xf numFmtId="0" fontId="8" fillId="7" borderId="61" xfId="0" applyFont="1" applyFill="1" applyBorder="1" applyAlignment="1" applyProtection="1">
      <alignment horizontal="center" vertical="center" wrapText="1"/>
    </xf>
    <xf numFmtId="0" fontId="7" fillId="8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9" fillId="12" borderId="88" xfId="0" applyFont="1" applyFill="1" applyBorder="1" applyAlignment="1" applyProtection="1">
      <alignment horizontal="center" vertical="center"/>
    </xf>
    <xf numFmtId="0" fontId="9" fillId="12" borderId="91" xfId="0" applyFont="1" applyFill="1" applyBorder="1" applyAlignment="1" applyProtection="1">
      <alignment horizontal="center" vertical="center"/>
    </xf>
    <xf numFmtId="0" fontId="8" fillId="12" borderId="89" xfId="0" applyFont="1" applyFill="1" applyBorder="1" applyAlignment="1" applyProtection="1">
      <alignment horizontal="center" vertical="center"/>
    </xf>
    <xf numFmtId="0" fontId="8" fillId="12" borderId="90" xfId="0" applyFont="1" applyFill="1" applyBorder="1" applyAlignment="1" applyProtection="1">
      <alignment horizontal="center" vertical="center"/>
    </xf>
    <xf numFmtId="0" fontId="8" fillId="13" borderId="88" xfId="0" applyFont="1" applyFill="1" applyBorder="1" applyAlignment="1" applyProtection="1">
      <alignment horizontal="center" vertical="center"/>
    </xf>
    <xf numFmtId="0" fontId="8" fillId="13" borderId="89" xfId="0" applyFont="1" applyFill="1" applyBorder="1" applyAlignment="1" applyProtection="1">
      <alignment horizontal="center" vertical="center"/>
    </xf>
    <xf numFmtId="0" fontId="8" fillId="13" borderId="90" xfId="0" applyFont="1" applyFill="1" applyBorder="1" applyAlignment="1" applyProtection="1">
      <alignment horizontal="center" vertical="center"/>
    </xf>
    <xf numFmtId="0" fontId="8" fillId="12" borderId="87" xfId="0" applyFont="1" applyFill="1" applyBorder="1" applyAlignment="1" applyProtection="1">
      <alignment horizontal="center" vertical="center" wrapText="1"/>
    </xf>
    <xf numFmtId="0" fontId="8" fillId="12" borderId="92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ternational.viu.ca/cost-calculato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4F85D-5A97-45ED-A536-FAF14066E915}">
  <dimension ref="A1:I24"/>
  <sheetViews>
    <sheetView showGridLines="0" tabSelected="1" zoomScaleNormal="100" workbookViewId="0">
      <selection activeCell="E1" sqref="E1"/>
    </sheetView>
  </sheetViews>
  <sheetFormatPr defaultColWidth="8.88671875" defaultRowHeight="14.4" x14ac:dyDescent="0.3"/>
  <cols>
    <col min="1" max="1" width="8.88671875" style="1"/>
    <col min="2" max="2" width="23.109375" style="1" customWidth="1"/>
    <col min="3" max="3" width="62.88671875" style="17" customWidth="1"/>
    <col min="4" max="16384" width="8.88671875" style="1"/>
  </cols>
  <sheetData>
    <row r="1" spans="1:9" ht="47.4" customHeight="1" x14ac:dyDescent="0.3">
      <c r="A1" s="197" t="s">
        <v>75</v>
      </c>
      <c r="B1" s="198"/>
      <c r="C1" s="198"/>
      <c r="D1" s="198"/>
      <c r="E1" s="18"/>
      <c r="F1" s="18"/>
      <c r="G1" s="18"/>
      <c r="H1" s="18"/>
      <c r="I1" s="18"/>
    </row>
    <row r="3" spans="1:9" ht="21" customHeight="1" x14ac:dyDescent="0.3">
      <c r="A3" s="31" t="s">
        <v>46</v>
      </c>
      <c r="B3" s="16"/>
      <c r="C3" s="20"/>
    </row>
    <row r="4" spans="1:9" ht="44.4" customHeight="1" thickBot="1" x14ac:dyDescent="0.35">
      <c r="B4" s="26" t="s">
        <v>25</v>
      </c>
      <c r="C4" s="196" t="s">
        <v>28</v>
      </c>
      <c r="D4" s="196"/>
    </row>
    <row r="5" spans="1:9" ht="44.4" customHeight="1" thickBot="1" x14ac:dyDescent="0.35">
      <c r="B5" s="27" t="s">
        <v>26</v>
      </c>
      <c r="C5" s="195" t="s">
        <v>29</v>
      </c>
      <c r="D5" s="195"/>
    </row>
    <row r="6" spans="1:9" ht="44.4" customHeight="1" x14ac:dyDescent="0.3">
      <c r="B6" s="22" t="s">
        <v>27</v>
      </c>
      <c r="C6" s="194" t="s">
        <v>30</v>
      </c>
      <c r="D6" s="194"/>
    </row>
    <row r="8" spans="1:9" ht="21" customHeight="1" x14ac:dyDescent="0.3">
      <c r="A8" s="31" t="s">
        <v>31</v>
      </c>
      <c r="B8" s="16"/>
      <c r="C8" s="20"/>
    </row>
    <row r="9" spans="1:9" ht="64.2" customHeight="1" thickBot="1" x14ac:dyDescent="0.35">
      <c r="B9" s="29" t="s">
        <v>32</v>
      </c>
      <c r="C9" s="28" t="s">
        <v>45</v>
      </c>
      <c r="D9" s="30"/>
    </row>
    <row r="10" spans="1:9" ht="21" customHeight="1" x14ac:dyDescent="0.3">
      <c r="B10" s="23" t="s">
        <v>8</v>
      </c>
      <c r="C10" s="19" t="s">
        <v>33</v>
      </c>
      <c r="D10" s="25"/>
    </row>
    <row r="12" spans="1:9" ht="21" customHeight="1" x14ac:dyDescent="0.3">
      <c r="A12" s="31" t="s">
        <v>40</v>
      </c>
      <c r="B12" s="21"/>
      <c r="C12" s="24"/>
    </row>
    <row r="13" spans="1:9" ht="21" customHeight="1" thickBot="1" x14ac:dyDescent="0.35">
      <c r="B13" s="29" t="s">
        <v>34</v>
      </c>
      <c r="C13" s="28" t="s">
        <v>35</v>
      </c>
      <c r="D13" s="30"/>
    </row>
    <row r="14" spans="1:9" ht="21" customHeight="1" thickBot="1" x14ac:dyDescent="0.35">
      <c r="B14" s="29" t="s">
        <v>36</v>
      </c>
      <c r="C14" s="28" t="s">
        <v>37</v>
      </c>
      <c r="D14" s="30"/>
    </row>
    <row r="15" spans="1:9" ht="21" customHeight="1" x14ac:dyDescent="0.3">
      <c r="B15" s="23" t="s">
        <v>38</v>
      </c>
      <c r="C15" s="19" t="s">
        <v>39</v>
      </c>
      <c r="D15" s="25"/>
    </row>
    <row r="17" spans="1:4" ht="21" customHeight="1" x14ac:dyDescent="0.3">
      <c r="A17" s="31" t="s">
        <v>41</v>
      </c>
      <c r="B17" s="21"/>
      <c r="C17" s="24"/>
    </row>
    <row r="18" spans="1:4" ht="21" customHeight="1" x14ac:dyDescent="0.3">
      <c r="B18" s="25" t="s">
        <v>42</v>
      </c>
      <c r="C18" s="19"/>
      <c r="D18" s="25"/>
    </row>
    <row r="20" spans="1:4" ht="21" customHeight="1" x14ac:dyDescent="0.3">
      <c r="A20" s="31" t="s">
        <v>49</v>
      </c>
      <c r="B20" s="21"/>
      <c r="C20" s="24"/>
    </row>
    <row r="21" spans="1:4" ht="21" customHeight="1" x14ac:dyDescent="0.3">
      <c r="B21" s="32" t="s">
        <v>50</v>
      </c>
      <c r="C21" s="19"/>
      <c r="D21" s="25"/>
    </row>
    <row r="23" spans="1:4" ht="21" customHeight="1" x14ac:dyDescent="0.3">
      <c r="A23" s="31" t="s">
        <v>43</v>
      </c>
      <c r="B23" s="21"/>
      <c r="C23" s="24"/>
    </row>
    <row r="24" spans="1:4" ht="41.4" customHeight="1" x14ac:dyDescent="0.3">
      <c r="B24" s="194" t="s">
        <v>44</v>
      </c>
      <c r="C24" s="194"/>
      <c r="D24" s="25"/>
    </row>
  </sheetData>
  <sheetProtection algorithmName="SHA-512" hashValue="e1wMI2xu2SiUVrUHKdjAyPRJNSu60N9xRc44/l3cQ+IScv/xS7QWCk8/bcK78IIwu0C4GIuqH6jiwIKzVVG1Xg==" saltValue="4hy6X+E6MTwar3C+s+QroQ==" spinCount="100000" sheet="1" objects="1" scenarios="1"/>
  <mergeCells count="5">
    <mergeCell ref="B24:C24"/>
    <mergeCell ref="C5:D5"/>
    <mergeCell ref="C4:D4"/>
    <mergeCell ref="C6:D6"/>
    <mergeCell ref="A1:D1"/>
  </mergeCells>
  <hyperlinks>
    <hyperlink ref="B21" r:id="rId1" xr:uid="{C0D19BB3-5A43-4BA7-B137-2993E4688BCF}"/>
  </hyperlinks>
  <pageMargins left="0.15" right="0.15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showGridLines="0" zoomScale="98" zoomScaleNormal="98" workbookViewId="0">
      <selection activeCell="C6" sqref="C6"/>
    </sheetView>
  </sheetViews>
  <sheetFormatPr defaultColWidth="8.88671875" defaultRowHeight="14.4" x14ac:dyDescent="0.3"/>
  <cols>
    <col min="1" max="1" width="4.44140625" style="53" customWidth="1"/>
    <col min="2" max="2" width="20.44140625" style="53" customWidth="1"/>
    <col min="3" max="3" width="14.6640625" style="54" customWidth="1"/>
    <col min="4" max="4" width="4.33203125" style="54" customWidth="1"/>
    <col min="5" max="5" width="4.5546875" style="54" customWidth="1"/>
    <col min="6" max="6" width="20.109375" style="56" customWidth="1"/>
    <col min="7" max="8" width="15.33203125" style="54" customWidth="1"/>
    <col min="9" max="9" width="4.44140625" style="53" customWidth="1"/>
    <col min="10" max="16384" width="8.88671875" style="53"/>
  </cols>
  <sheetData>
    <row r="1" spans="1:9" ht="30.6" customHeight="1" x14ac:dyDescent="0.3">
      <c r="A1" s="207" t="s">
        <v>0</v>
      </c>
      <c r="B1" s="207"/>
      <c r="C1" s="207"/>
      <c r="D1" s="207"/>
      <c r="E1" s="207"/>
      <c r="F1" s="207"/>
      <c r="G1" s="207"/>
      <c r="H1" s="207"/>
      <c r="I1" s="207"/>
    </row>
    <row r="2" spans="1:9" ht="19.8" x14ac:dyDescent="0.3">
      <c r="B2" s="67"/>
    </row>
    <row r="3" spans="1:9" s="50" customFormat="1" ht="21.6" customHeight="1" thickBot="1" x14ac:dyDescent="0.35">
      <c r="A3" s="43"/>
      <c r="B3" s="43"/>
      <c r="C3" s="44"/>
      <c r="D3" s="44"/>
      <c r="E3" s="45"/>
      <c r="F3" s="51"/>
      <c r="G3" s="45"/>
      <c r="H3" s="45"/>
      <c r="I3" s="49"/>
    </row>
    <row r="4" spans="1:9" s="50" customFormat="1" ht="16.8" thickTop="1" thickBot="1" x14ac:dyDescent="0.35">
      <c r="A4" s="43"/>
      <c r="B4" s="205"/>
      <c r="C4" s="201" t="s">
        <v>2</v>
      </c>
      <c r="D4" s="68"/>
      <c r="E4" s="69"/>
      <c r="F4" s="203"/>
      <c r="G4" s="199" t="s">
        <v>48</v>
      </c>
      <c r="H4" s="200"/>
      <c r="I4" s="49"/>
    </row>
    <row r="5" spans="1:9" s="74" customFormat="1" ht="42.6" customHeight="1" thickBot="1" x14ac:dyDescent="0.35">
      <c r="A5" s="70"/>
      <c r="B5" s="206"/>
      <c r="C5" s="202"/>
      <c r="D5" s="68"/>
      <c r="E5" s="69"/>
      <c r="F5" s="204"/>
      <c r="G5" s="71" t="s">
        <v>19</v>
      </c>
      <c r="H5" s="72" t="s">
        <v>18</v>
      </c>
      <c r="I5" s="73"/>
    </row>
    <row r="6" spans="1:9" s="50" customFormat="1" ht="39.6" customHeight="1" thickTop="1" thickBot="1" x14ac:dyDescent="0.35">
      <c r="A6" s="43"/>
      <c r="B6" s="66" t="s">
        <v>1</v>
      </c>
      <c r="C6" s="75" t="s">
        <v>6</v>
      </c>
      <c r="D6" s="57"/>
      <c r="E6" s="58"/>
      <c r="F6" s="63" t="s">
        <v>1</v>
      </c>
      <c r="G6" s="64">
        <f>VLOOKUP(Versant!C6,DATA!A2:C7,2,FALSE)</f>
        <v>2</v>
      </c>
      <c r="H6" s="65">
        <f>VLOOKUP(Versant!C6,DATA!A2:C7,3,FALSE)</f>
        <v>3</v>
      </c>
      <c r="I6" s="49"/>
    </row>
    <row r="7" spans="1:9" s="50" customFormat="1" ht="39.6" customHeight="1" thickTop="1" thickBot="1" x14ac:dyDescent="0.35">
      <c r="A7" s="43"/>
      <c r="B7" s="62" t="s">
        <v>11</v>
      </c>
      <c r="C7" s="76" t="s">
        <v>6</v>
      </c>
      <c r="D7" s="57"/>
      <c r="E7" s="58"/>
      <c r="F7" s="59" t="s">
        <v>11</v>
      </c>
      <c r="G7" s="60">
        <f>VLOOKUP(Versant!C7,DATA!A2:C7,2,FALSE)</f>
        <v>2</v>
      </c>
      <c r="H7" s="61">
        <f>VLOOKUP(Versant!C7,DATA!A2:C7,3,FALSE)</f>
        <v>3</v>
      </c>
      <c r="I7" s="49"/>
    </row>
    <row r="8" spans="1:9" s="50" customFormat="1" ht="39.6" customHeight="1" thickTop="1" thickBot="1" x14ac:dyDescent="0.35">
      <c r="A8" s="43"/>
      <c r="B8" s="43"/>
      <c r="C8" s="44"/>
      <c r="D8" s="44"/>
      <c r="E8" s="45"/>
      <c r="F8" s="46" t="s">
        <v>20</v>
      </c>
      <c r="G8" s="47">
        <f>G6+G7</f>
        <v>4</v>
      </c>
      <c r="H8" s="48">
        <f>H6+H7</f>
        <v>6</v>
      </c>
      <c r="I8" s="49"/>
    </row>
    <row r="9" spans="1:9" s="50" customFormat="1" ht="21.6" customHeight="1" thickTop="1" x14ac:dyDescent="0.3">
      <c r="A9" s="43"/>
      <c r="B9" s="43"/>
      <c r="C9" s="44"/>
      <c r="D9" s="44"/>
      <c r="E9" s="45"/>
      <c r="F9" s="51"/>
      <c r="G9" s="45"/>
      <c r="H9" s="45"/>
      <c r="I9" s="49"/>
    </row>
    <row r="10" spans="1:9" s="50" customFormat="1" ht="15.6" x14ac:dyDescent="0.3">
      <c r="C10" s="52"/>
      <c r="D10" s="52"/>
      <c r="E10" s="52"/>
      <c r="G10" s="50" t="s">
        <v>47</v>
      </c>
      <c r="H10" s="52"/>
    </row>
    <row r="11" spans="1:9" ht="15.6" x14ac:dyDescent="0.3">
      <c r="F11" s="55"/>
    </row>
  </sheetData>
  <sheetProtection algorithmName="SHA-512" hashValue="5wK93qN9jts0BtOHHN0IcbAP29b+nd44tfxWjj/4tHUn9Wh5xRVz7XK/YVJsf7/fDMjkryIrczC8CkSJc40ZSQ==" saltValue="k7gW1nTjAZ5RuZvWUfcY8g==" spinCount="100000" sheet="1" objects="1" scenarios="1" selectLockedCells="1"/>
  <dataConsolidate/>
  <mergeCells count="5">
    <mergeCell ref="G4:H4"/>
    <mergeCell ref="C4:C5"/>
    <mergeCell ref="F4:F5"/>
    <mergeCell ref="B4:B5"/>
    <mergeCell ref="A1:I1"/>
  </mergeCells>
  <dataValidations count="2">
    <dataValidation type="list" allowBlank="1" showInputMessage="1" showErrorMessage="1" sqref="D6:E6 D7:E7" xr:uid="{4501B353-926B-45E0-BB36-070DF3E32FC7}">
      <formula1>"LF1,LF2,LF3,UP4,UP5,GP"</formula1>
    </dataValidation>
    <dataValidation type="list" allowBlank="1" showInputMessage="1" showErrorMessage="1" sqref="C6:C7" xr:uid="{5361A6E1-15EA-49E8-82E5-1770C2CFBE58}">
      <formula1>"LF1,LF2,LF3,UP4,UP5"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2D00-ECE0-4651-B11C-1D077F26D931}">
  <dimension ref="A1:K20"/>
  <sheetViews>
    <sheetView showGridLines="0" zoomScaleNormal="100" workbookViewId="0">
      <selection activeCell="C7" sqref="C7"/>
    </sheetView>
  </sheetViews>
  <sheetFormatPr defaultColWidth="8.88671875" defaultRowHeight="14.4" x14ac:dyDescent="0.3"/>
  <cols>
    <col min="1" max="1" width="4" style="54" customWidth="1"/>
    <col min="2" max="2" width="10.109375" style="54" customWidth="1"/>
    <col min="3" max="3" width="8.88671875" style="54" customWidth="1"/>
    <col min="4" max="4" width="19.6640625" style="54" customWidth="1"/>
    <col min="5" max="5" width="8.88671875" style="54" customWidth="1"/>
    <col min="6" max="6" width="4" style="54" customWidth="1"/>
    <col min="7" max="7" width="4.109375" style="54" customWidth="1"/>
    <col min="8" max="8" width="20.109375" style="54" customWidth="1"/>
    <col min="9" max="9" width="15.33203125" style="54" customWidth="1"/>
    <col min="10" max="10" width="16.33203125" style="54" customWidth="1"/>
    <col min="11" max="11" width="4" style="54" customWidth="1"/>
    <col min="12" max="16384" width="8.88671875" style="54"/>
  </cols>
  <sheetData>
    <row r="1" spans="1:11" ht="30.6" customHeight="1" x14ac:dyDescent="0.3">
      <c r="A1" s="208" t="s">
        <v>12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.6" x14ac:dyDescent="0.3">
      <c r="A2" s="52"/>
      <c r="B2" s="132"/>
      <c r="C2" s="52"/>
      <c r="D2" s="52"/>
      <c r="E2" s="52"/>
      <c r="F2" s="52"/>
      <c r="G2" s="52"/>
      <c r="H2" s="52"/>
      <c r="I2" s="52"/>
      <c r="J2" s="52"/>
      <c r="K2" s="52"/>
    </row>
    <row r="3" spans="1:11" ht="16.2" thickBot="1" x14ac:dyDescent="0.35">
      <c r="A3" s="52"/>
      <c r="B3" s="132"/>
      <c r="C3" s="52"/>
      <c r="D3" s="52"/>
      <c r="E3" s="52"/>
      <c r="F3" s="52"/>
      <c r="G3" s="82"/>
      <c r="H3" s="82"/>
      <c r="I3" s="82"/>
      <c r="J3" s="82"/>
      <c r="K3" s="82"/>
    </row>
    <row r="4" spans="1:11" ht="16.8" thickTop="1" thickBot="1" x14ac:dyDescent="0.35">
      <c r="A4" s="81"/>
      <c r="B4" s="81"/>
      <c r="C4" s="81"/>
      <c r="D4" s="81"/>
      <c r="E4" s="81"/>
      <c r="F4" s="81"/>
      <c r="G4" s="82"/>
      <c r="H4" s="216"/>
      <c r="I4" s="212" t="s">
        <v>48</v>
      </c>
      <c r="J4" s="213"/>
      <c r="K4" s="82"/>
    </row>
    <row r="5" spans="1:11" ht="37.950000000000003" customHeight="1" thickTop="1" thickBot="1" x14ac:dyDescent="0.35">
      <c r="A5" s="81"/>
      <c r="B5" s="210" t="s">
        <v>13</v>
      </c>
      <c r="C5" s="211"/>
      <c r="D5" s="214" t="s">
        <v>2</v>
      </c>
      <c r="E5" s="215"/>
      <c r="F5" s="133"/>
      <c r="G5" s="82"/>
      <c r="H5" s="217"/>
      <c r="I5" s="218" t="s">
        <v>19</v>
      </c>
      <c r="J5" s="220" t="s">
        <v>18</v>
      </c>
      <c r="K5" s="82"/>
    </row>
    <row r="6" spans="1:11" ht="3.6" customHeight="1" thickTop="1" thickBot="1" x14ac:dyDescent="0.35">
      <c r="A6" s="81"/>
      <c r="B6" s="134"/>
      <c r="C6" s="135"/>
      <c r="D6" s="136"/>
      <c r="E6" s="137"/>
      <c r="F6" s="94"/>
      <c r="G6" s="82"/>
      <c r="H6" s="217"/>
      <c r="I6" s="219"/>
      <c r="J6" s="221"/>
      <c r="K6" s="82"/>
    </row>
    <row r="7" spans="1:11" ht="16.2" customHeight="1" thickTop="1" thickBot="1" x14ac:dyDescent="0.35">
      <c r="A7" s="81"/>
      <c r="B7" s="131" t="s">
        <v>15</v>
      </c>
      <c r="C7" s="77">
        <v>5</v>
      </c>
      <c r="D7" s="126"/>
      <c r="E7" s="127"/>
      <c r="F7" s="94"/>
      <c r="G7" s="82"/>
      <c r="H7" s="128"/>
      <c r="I7" s="129"/>
      <c r="J7" s="130"/>
      <c r="K7" s="82"/>
    </row>
    <row r="8" spans="1:11" ht="16.2" customHeight="1" thickTop="1" thickBot="1" x14ac:dyDescent="0.35">
      <c r="A8" s="81"/>
      <c r="B8" s="99"/>
      <c r="C8" s="100"/>
      <c r="D8" s="122" t="s">
        <v>1</v>
      </c>
      <c r="E8" s="102" t="str">
        <f>VLOOKUP(SMALL(C7:C9,1),DATA!F1:G7,2,FALSE)</f>
        <v>UP4</v>
      </c>
      <c r="F8" s="94"/>
      <c r="G8" s="82"/>
      <c r="H8" s="123" t="s">
        <v>1</v>
      </c>
      <c r="I8" s="124">
        <f>VLOOKUP(IELTS!E8,DATA!A2:C7,2,FALSE)</f>
        <v>2</v>
      </c>
      <c r="J8" s="125">
        <f>IF(AND(E8="GP",E12="GP"),1,(I8+1))</f>
        <v>3</v>
      </c>
      <c r="K8" s="82"/>
    </row>
    <row r="9" spans="1:11" ht="16.2" customHeight="1" thickTop="1" thickBot="1" x14ac:dyDescent="0.35">
      <c r="A9" s="81"/>
      <c r="B9" s="121" t="s">
        <v>16</v>
      </c>
      <c r="C9" s="78">
        <v>5</v>
      </c>
      <c r="D9" s="101"/>
      <c r="E9" s="118"/>
      <c r="F9" s="94"/>
      <c r="G9" s="82"/>
      <c r="H9" s="95"/>
      <c r="I9" s="119"/>
      <c r="J9" s="120"/>
      <c r="K9" s="82"/>
    </row>
    <row r="10" spans="1:11" ht="3.6" customHeight="1" thickTop="1" thickBot="1" x14ac:dyDescent="0.35">
      <c r="A10" s="81"/>
      <c r="B10" s="111"/>
      <c r="C10" s="112"/>
      <c r="D10" s="113"/>
      <c r="E10" s="114"/>
      <c r="F10" s="94"/>
      <c r="G10" s="82"/>
      <c r="H10" s="115"/>
      <c r="I10" s="116"/>
      <c r="J10" s="117"/>
      <c r="K10" s="82"/>
    </row>
    <row r="11" spans="1:11" ht="16.2" customHeight="1" thickTop="1" thickBot="1" x14ac:dyDescent="0.35">
      <c r="A11" s="81"/>
      <c r="B11" s="110" t="s">
        <v>14</v>
      </c>
      <c r="C11" s="79">
        <v>5</v>
      </c>
      <c r="D11" s="105"/>
      <c r="E11" s="106"/>
      <c r="F11" s="94"/>
      <c r="G11" s="82"/>
      <c r="H11" s="107"/>
      <c r="I11" s="108"/>
      <c r="J11" s="109"/>
      <c r="K11" s="82"/>
    </row>
    <row r="12" spans="1:11" ht="16.2" customHeight="1" thickTop="1" thickBot="1" x14ac:dyDescent="0.35">
      <c r="A12" s="81"/>
      <c r="B12" s="99"/>
      <c r="C12" s="100"/>
      <c r="D12" s="101" t="s">
        <v>11</v>
      </c>
      <c r="E12" s="102" t="str">
        <f>VLOOKUP(SMALL(C11:C13,1),DATA!F1:G7,2,FALSE)</f>
        <v>UP4</v>
      </c>
      <c r="F12" s="94"/>
      <c r="G12" s="82"/>
      <c r="H12" s="83" t="s">
        <v>11</v>
      </c>
      <c r="I12" s="103">
        <f>VLOOKUP(IELTS!E12,DATA!A2:C7,2,FALSE)</f>
        <v>2</v>
      </c>
      <c r="J12" s="104">
        <f>IF(AND(E8="GP",E12="GP"),1,(I12+1))</f>
        <v>3</v>
      </c>
      <c r="K12" s="82"/>
    </row>
    <row r="13" spans="1:11" ht="16.2" customHeight="1" thickTop="1" thickBot="1" x14ac:dyDescent="0.35">
      <c r="A13" s="81"/>
      <c r="B13" s="98" t="s">
        <v>17</v>
      </c>
      <c r="C13" s="80">
        <v>5</v>
      </c>
      <c r="D13" s="92"/>
      <c r="E13" s="93"/>
      <c r="F13" s="94"/>
      <c r="G13" s="82"/>
      <c r="H13" s="95"/>
      <c r="I13" s="96"/>
      <c r="J13" s="97"/>
      <c r="K13" s="82"/>
    </row>
    <row r="14" spans="1:11" ht="3.6" customHeight="1" thickTop="1" thickBot="1" x14ac:dyDescent="0.35">
      <c r="A14" s="81"/>
      <c r="B14" s="81"/>
      <c r="C14" s="81"/>
      <c r="D14" s="81"/>
      <c r="E14" s="81"/>
      <c r="F14" s="81"/>
      <c r="G14" s="82"/>
      <c r="H14" s="83"/>
      <c r="I14" s="84"/>
      <c r="J14" s="85"/>
      <c r="K14" s="82"/>
    </row>
    <row r="15" spans="1:11" ht="28.95" customHeight="1" thickTop="1" thickBot="1" x14ac:dyDescent="0.35">
      <c r="A15" s="81"/>
      <c r="B15" s="81"/>
      <c r="C15" s="81"/>
      <c r="D15" s="81"/>
      <c r="E15" s="81"/>
      <c r="F15" s="81"/>
      <c r="G15" s="82"/>
      <c r="H15" s="86" t="s">
        <v>20</v>
      </c>
      <c r="I15" s="87">
        <f>I8+I12</f>
        <v>4</v>
      </c>
      <c r="J15" s="88">
        <f>J8+J12</f>
        <v>6</v>
      </c>
      <c r="K15" s="82"/>
    </row>
    <row r="16" spans="1:11" ht="16.2" thickTop="1" x14ac:dyDescent="0.3">
      <c r="A16" s="52"/>
      <c r="B16" s="52"/>
      <c r="C16" s="52"/>
      <c r="D16" s="52"/>
      <c r="E16" s="52"/>
      <c r="F16" s="52"/>
      <c r="G16" s="82"/>
      <c r="H16" s="82"/>
      <c r="I16" s="82"/>
      <c r="J16" s="82"/>
      <c r="K16" s="82"/>
    </row>
    <row r="17" spans="1:11" ht="15.6" x14ac:dyDescent="0.3">
      <c r="A17" s="52"/>
      <c r="B17" s="52"/>
      <c r="C17" s="52"/>
      <c r="D17" s="52"/>
      <c r="E17" s="52"/>
      <c r="F17" s="52"/>
      <c r="G17" s="52"/>
      <c r="H17" s="52"/>
      <c r="I17" s="89" t="s">
        <v>47</v>
      </c>
      <c r="J17" s="52"/>
      <c r="K17" s="52"/>
    </row>
    <row r="18" spans="1:11" ht="15.6" x14ac:dyDescent="0.3">
      <c r="A18" s="52"/>
      <c r="B18" s="52"/>
      <c r="C18" s="52"/>
      <c r="D18" s="52"/>
      <c r="E18" s="52"/>
      <c r="F18" s="52"/>
      <c r="G18" s="52"/>
      <c r="H18" s="90"/>
      <c r="I18" s="52"/>
      <c r="J18" s="52"/>
      <c r="K18" s="52"/>
    </row>
    <row r="19" spans="1:11" ht="15.6" x14ac:dyDescent="0.3">
      <c r="A19" s="52"/>
      <c r="C19" s="52"/>
      <c r="D19" s="91"/>
      <c r="E19" s="52"/>
      <c r="F19" s="52"/>
      <c r="G19" s="52"/>
      <c r="I19" s="52"/>
      <c r="J19" s="52"/>
      <c r="K19" s="52"/>
    </row>
    <row r="20" spans="1:11" ht="19.2" customHeight="1" x14ac:dyDescent="0.3">
      <c r="A20" s="209" t="s">
        <v>23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</row>
  </sheetData>
  <sheetProtection algorithmName="SHA-512" hashValue="txKxXBSLsPltL6eTNiRu7bDtbxRDWbg64FZgT8tenAQRv2kYyYe+++zA6GcVXuXaIlakhmVDaziGtltGA6ugfg==" saltValue="OjyW7p444ZoFuOOnm6T1cg==" spinCount="100000" sheet="1" objects="1" scenarios="1" selectLockedCells="1"/>
  <mergeCells count="8">
    <mergeCell ref="A1:K1"/>
    <mergeCell ref="A20:K20"/>
    <mergeCell ref="B5:C5"/>
    <mergeCell ref="I4:J4"/>
    <mergeCell ref="D5:E5"/>
    <mergeCell ref="H4:H6"/>
    <mergeCell ref="I5:I6"/>
    <mergeCell ref="J5:J6"/>
  </mergeCells>
  <conditionalFormatting sqref="A20:K20">
    <cfRule type="expression" dxfId="4" priority="1">
      <formula>AND(E8="GP",E12&lt;&gt;"GP")</formula>
    </cfRule>
    <cfRule type="expression" dxfId="3" priority="2">
      <formula>AND(E12="GP",E8&lt;&gt;"GP")</formula>
    </cfRule>
  </conditionalFormatting>
  <dataValidations count="2">
    <dataValidation type="list" allowBlank="1" showInputMessage="1" showErrorMessage="1" sqref="C13 C9 C7 C11" xr:uid="{54A117C4-1887-4491-8C7A-185F40E273D0}">
      <formula1>"3.5,4.0,4.5,5.0,5.5,6.0,6.5"</formula1>
    </dataValidation>
    <dataValidation type="list" allowBlank="1" showInputMessage="1" showErrorMessage="1" sqref="C11" xr:uid="{80C6D620-99DA-4D01-8AE8-0B5F30D8338E}">
      <formula1>"Please Select,3.5,4.0,4.5,5.0,5.5,6.0,6.5"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93EDB-6321-419B-B6EF-CD2ED0F4570E}">
  <dimension ref="A1:L27"/>
  <sheetViews>
    <sheetView showGridLines="0" zoomScale="94" zoomScaleNormal="94" workbookViewId="0">
      <selection activeCell="C7" sqref="C7"/>
    </sheetView>
  </sheetViews>
  <sheetFormatPr defaultRowHeight="14.4" x14ac:dyDescent="0.3"/>
  <cols>
    <col min="1" max="1" width="6" style="149" customWidth="1"/>
    <col min="2" max="2" width="10.6640625" style="149" customWidth="1"/>
    <col min="3" max="3" width="11.109375" style="149" customWidth="1"/>
    <col min="4" max="4" width="11.109375" style="149" hidden="1" customWidth="1"/>
    <col min="5" max="5" width="18.5546875" style="149" customWidth="1"/>
    <col min="6" max="6" width="7.109375" style="149" customWidth="1"/>
    <col min="7" max="8" width="6" style="149" customWidth="1"/>
    <col min="9" max="9" width="20.109375" style="149" customWidth="1"/>
    <col min="10" max="11" width="15.5546875" style="149" customWidth="1"/>
    <col min="12" max="12" width="6" style="149" customWidth="1"/>
    <col min="13" max="16384" width="8.88671875" style="149"/>
  </cols>
  <sheetData>
    <row r="1" spans="1:12" s="54" customFormat="1" ht="30.6" customHeight="1" x14ac:dyDescent="0.3">
      <c r="A1" s="222" t="s">
        <v>24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54" customFormat="1" ht="15.6" x14ac:dyDescent="0.3">
      <c r="A2" s="52"/>
      <c r="B2" s="13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54" customFormat="1" ht="16.2" thickBot="1" x14ac:dyDescent="0.35">
      <c r="A3" s="52"/>
      <c r="B3" s="132"/>
      <c r="C3" s="52"/>
      <c r="D3" s="52"/>
      <c r="E3" s="52"/>
      <c r="F3" s="52"/>
      <c r="G3" s="52"/>
      <c r="H3" s="142"/>
      <c r="I3" s="142"/>
      <c r="J3" s="142"/>
      <c r="K3" s="142"/>
      <c r="L3" s="142"/>
    </row>
    <row r="4" spans="1:12" s="54" customFormat="1" ht="16.8" thickTop="1" thickBot="1" x14ac:dyDescent="0.35">
      <c r="A4" s="141"/>
      <c r="B4" s="141"/>
      <c r="C4" s="141"/>
      <c r="D4" s="141"/>
      <c r="E4" s="141"/>
      <c r="F4" s="141"/>
      <c r="G4" s="141"/>
      <c r="H4" s="142"/>
      <c r="I4" s="224"/>
      <c r="J4" s="226" t="s">
        <v>48</v>
      </c>
      <c r="K4" s="227"/>
      <c r="L4" s="142"/>
    </row>
    <row r="5" spans="1:12" s="54" customFormat="1" ht="37.950000000000003" customHeight="1" thickTop="1" thickBot="1" x14ac:dyDescent="0.35">
      <c r="A5" s="141"/>
      <c r="B5" s="228" t="s">
        <v>74</v>
      </c>
      <c r="C5" s="229"/>
      <c r="D5" s="187" t="s">
        <v>73</v>
      </c>
      <c r="E5" s="229" t="s">
        <v>2</v>
      </c>
      <c r="F5" s="230"/>
      <c r="G5" s="188"/>
      <c r="H5" s="142"/>
      <c r="I5" s="225"/>
      <c r="J5" s="231" t="s">
        <v>19</v>
      </c>
      <c r="K5" s="232" t="s">
        <v>18</v>
      </c>
      <c r="L5" s="142"/>
    </row>
    <row r="6" spans="1:12" s="54" customFormat="1" ht="3.6" customHeight="1" thickBot="1" x14ac:dyDescent="0.35">
      <c r="A6" s="141"/>
      <c r="B6" s="189"/>
      <c r="C6" s="190"/>
      <c r="D6" s="191"/>
      <c r="E6" s="192"/>
      <c r="F6" s="193"/>
      <c r="G6" s="154"/>
      <c r="H6" s="142"/>
      <c r="I6" s="225"/>
      <c r="J6" s="231"/>
      <c r="K6" s="232"/>
      <c r="L6" s="142"/>
    </row>
    <row r="7" spans="1:12" s="54" customFormat="1" ht="16.2" customHeight="1" x14ac:dyDescent="0.3">
      <c r="A7" s="141"/>
      <c r="B7" s="173" t="s">
        <v>15</v>
      </c>
      <c r="C7" s="138" t="s">
        <v>56</v>
      </c>
      <c r="D7" s="167">
        <f>VLOOKUP(C7,DATA!J2:N6,5,FALSE)</f>
        <v>5</v>
      </c>
      <c r="E7" s="183"/>
      <c r="F7" s="169"/>
      <c r="G7" s="154"/>
      <c r="H7" s="142"/>
      <c r="I7" s="184"/>
      <c r="J7" s="185"/>
      <c r="K7" s="186"/>
      <c r="L7" s="142"/>
    </row>
    <row r="8" spans="1:12" s="54" customFormat="1" ht="16.2" customHeight="1" x14ac:dyDescent="0.3">
      <c r="A8" s="141"/>
      <c r="B8" s="159"/>
      <c r="C8" s="160"/>
      <c r="D8" s="161"/>
      <c r="E8" s="162" t="s">
        <v>1</v>
      </c>
      <c r="F8" s="163" t="str">
        <f>VLOOKUP(SMALL(D7:D9,1),DATA!N2:O6,2,FALSE)</f>
        <v>UP5</v>
      </c>
      <c r="G8" s="154"/>
      <c r="H8" s="142"/>
      <c r="I8" s="164" t="s">
        <v>1</v>
      </c>
      <c r="J8" s="165">
        <f>IF(OR(F8="N/A",F12="N/A"),"Versant Test",VLOOKUP(F8,DATA!A2:C7,2,FALSE))</f>
        <v>1</v>
      </c>
      <c r="K8" s="166">
        <f>IF(J8="Versant Test","Versant Test",(IF(AND(F8="GP",F12="GP"),1,(J8+1))))</f>
        <v>2</v>
      </c>
      <c r="L8" s="142"/>
    </row>
    <row r="9" spans="1:12" s="54" customFormat="1" ht="16.2" customHeight="1" thickBot="1" x14ac:dyDescent="0.35">
      <c r="A9" s="141"/>
      <c r="B9" s="182" t="s">
        <v>16</v>
      </c>
      <c r="C9" s="139" t="s">
        <v>56</v>
      </c>
      <c r="D9" s="179">
        <f>VLOOKUP(C9,DATA!K2:N6,4,FALSE)</f>
        <v>5</v>
      </c>
      <c r="E9" s="180"/>
      <c r="F9" s="181"/>
      <c r="G9" s="154"/>
      <c r="H9" s="142"/>
      <c r="I9" s="155"/>
      <c r="J9" s="156"/>
      <c r="K9" s="157"/>
      <c r="L9" s="142"/>
    </row>
    <row r="10" spans="1:12" s="54" customFormat="1" ht="3.6" customHeight="1" thickBot="1" x14ac:dyDescent="0.35">
      <c r="A10" s="141"/>
      <c r="B10" s="174"/>
      <c r="C10" s="175"/>
      <c r="D10" s="176"/>
      <c r="E10" s="177"/>
      <c r="F10" s="178"/>
      <c r="G10" s="154"/>
      <c r="H10" s="142"/>
      <c r="I10" s="143"/>
      <c r="J10" s="144"/>
      <c r="K10" s="145"/>
      <c r="L10" s="142"/>
    </row>
    <row r="11" spans="1:12" s="54" customFormat="1" ht="16.2" customHeight="1" x14ac:dyDescent="0.3">
      <c r="A11" s="141"/>
      <c r="B11" s="173" t="s">
        <v>14</v>
      </c>
      <c r="C11" s="138" t="s">
        <v>60</v>
      </c>
      <c r="D11" s="167">
        <f>VLOOKUP(C11,DATA!L2:N6,3,FALSE)</f>
        <v>5</v>
      </c>
      <c r="E11" s="168"/>
      <c r="F11" s="169"/>
      <c r="G11" s="154"/>
      <c r="H11" s="142"/>
      <c r="I11" s="170"/>
      <c r="J11" s="171"/>
      <c r="K11" s="172"/>
      <c r="L11" s="142"/>
    </row>
    <row r="12" spans="1:12" s="54" customFormat="1" ht="16.2" customHeight="1" x14ac:dyDescent="0.3">
      <c r="A12" s="141"/>
      <c r="B12" s="159"/>
      <c r="C12" s="160"/>
      <c r="D12" s="161"/>
      <c r="E12" s="162" t="s">
        <v>11</v>
      </c>
      <c r="F12" s="163" t="str">
        <f>VLOOKUP(SMALL(D11:D13,1),DATA!N2:O6,2,FALSE)</f>
        <v>UP5</v>
      </c>
      <c r="G12" s="154"/>
      <c r="H12" s="142"/>
      <c r="I12" s="164" t="s">
        <v>11</v>
      </c>
      <c r="J12" s="165">
        <f>IF(OR(F8="N/A",F12="N/A"),"Versant Test",VLOOKUP(F12,DATA!A2:C7,2,FALSE))</f>
        <v>1</v>
      </c>
      <c r="K12" s="166">
        <f>IF(J12="Versant Test","Versant Test",(IF(AND(F8="GP",F12="GP"),1,(J12+1))))</f>
        <v>2</v>
      </c>
      <c r="L12" s="142"/>
    </row>
    <row r="13" spans="1:12" s="54" customFormat="1" ht="16.2" customHeight="1" thickBot="1" x14ac:dyDescent="0.35">
      <c r="A13" s="141"/>
      <c r="B13" s="158" t="s">
        <v>17</v>
      </c>
      <c r="C13" s="140" t="s">
        <v>64</v>
      </c>
      <c r="D13" s="151">
        <f>VLOOKUP(C13,DATA!M2:N6,2,FALSE)</f>
        <v>5</v>
      </c>
      <c r="E13" s="152"/>
      <c r="F13" s="153"/>
      <c r="G13" s="154"/>
      <c r="H13" s="142"/>
      <c r="I13" s="155"/>
      <c r="J13" s="156"/>
      <c r="K13" s="157"/>
      <c r="L13" s="142"/>
    </row>
    <row r="14" spans="1:12" s="54" customFormat="1" ht="3.6" customHeight="1" thickTop="1" thickBot="1" x14ac:dyDescent="0.35">
      <c r="A14" s="141"/>
      <c r="B14" s="141"/>
      <c r="C14" s="141"/>
      <c r="D14" s="141"/>
      <c r="E14" s="141"/>
      <c r="F14" s="141"/>
      <c r="G14" s="141"/>
      <c r="H14" s="142"/>
      <c r="I14" s="143"/>
      <c r="J14" s="144"/>
      <c r="K14" s="145"/>
      <c r="L14" s="142"/>
    </row>
    <row r="15" spans="1:12" s="54" customFormat="1" ht="28.95" customHeight="1" thickBot="1" x14ac:dyDescent="0.35">
      <c r="A15" s="141"/>
      <c r="B15" s="141"/>
      <c r="C15" s="141"/>
      <c r="D15" s="141"/>
      <c r="E15" s="141"/>
      <c r="F15" s="141"/>
      <c r="G15" s="141"/>
      <c r="H15" s="142"/>
      <c r="I15" s="146" t="s">
        <v>20</v>
      </c>
      <c r="J15" s="147">
        <f>IF(J12="Versant Test","Versant Test",(J8+J12))</f>
        <v>2</v>
      </c>
      <c r="K15" s="148">
        <f>IF(J12="Versant Test","Versant Test",(K8+K12))</f>
        <v>4</v>
      </c>
      <c r="L15" s="142"/>
    </row>
    <row r="16" spans="1:12" s="54" customFormat="1" ht="16.2" thickTop="1" x14ac:dyDescent="0.3">
      <c r="A16" s="52"/>
      <c r="B16" s="52"/>
      <c r="C16" s="52"/>
      <c r="D16" s="52"/>
      <c r="E16" s="52"/>
      <c r="F16" s="52"/>
      <c r="G16" s="52"/>
      <c r="H16" s="142"/>
      <c r="I16" s="142"/>
      <c r="J16" s="142"/>
      <c r="K16" s="142"/>
      <c r="L16" s="142"/>
    </row>
    <row r="17" spans="1:12" s="54" customFormat="1" ht="15.6" x14ac:dyDescent="0.3">
      <c r="A17" s="52"/>
      <c r="B17" s="52"/>
      <c r="C17" s="52"/>
      <c r="D17" s="52"/>
      <c r="E17" s="52"/>
      <c r="F17" s="52"/>
      <c r="G17" s="52"/>
      <c r="H17" s="52"/>
      <c r="I17" s="52"/>
      <c r="J17" s="89" t="s">
        <v>47</v>
      </c>
      <c r="K17" s="52"/>
      <c r="L17" s="52"/>
    </row>
    <row r="20" spans="1:12" ht="18" customHeight="1" x14ac:dyDescent="0.3">
      <c r="A20" s="223" t="s">
        <v>72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</row>
    <row r="21" spans="1:12" ht="19.95" customHeight="1" x14ac:dyDescent="0.3">
      <c r="A21" s="209" t="s">
        <v>23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</row>
    <row r="27" spans="1:12" x14ac:dyDescent="0.3">
      <c r="L27" s="150"/>
    </row>
  </sheetData>
  <sheetProtection algorithmName="SHA-512" hashValue="uyo1Pigd6RndnV6LF1o02GxBuYMM5PDEXv3WNqR/Zoik2mQjwbzoSDjuiEZZPp1qarGOTcaFWzvLNoAj6DkJmA==" saltValue="PkiUywtpYm+VISNoKbBvKg==" spinCount="100000" sheet="1" objects="1" scenarios="1" selectLockedCells="1"/>
  <mergeCells count="9">
    <mergeCell ref="A1:L1"/>
    <mergeCell ref="A21:L21"/>
    <mergeCell ref="A20:L20"/>
    <mergeCell ref="I4:I6"/>
    <mergeCell ref="J4:K4"/>
    <mergeCell ref="B5:C5"/>
    <mergeCell ref="E5:F5"/>
    <mergeCell ref="J5:J6"/>
    <mergeCell ref="K5:K6"/>
  </mergeCells>
  <conditionalFormatting sqref="A21">
    <cfRule type="expression" dxfId="2" priority="4">
      <formula>AND(F8="GP",F12&lt;&gt;"GP")</formula>
    </cfRule>
    <cfRule type="expression" dxfId="1" priority="5">
      <formula>AND(F12="GP",F8&lt;&gt;"GP")</formula>
    </cfRule>
  </conditionalFormatting>
  <conditionalFormatting sqref="A20:L20">
    <cfRule type="expression" dxfId="0" priority="1">
      <formula>J15="Versant Test"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910CE2E-7375-4540-9EA6-B6C26967B34C}">
          <x14:formula1>
            <xm:f>DATA!$L$2:$L$6</xm:f>
          </x14:formula1>
          <xm:sqref>C11</xm:sqref>
        </x14:dataValidation>
        <x14:dataValidation type="list" allowBlank="1" showInputMessage="1" showErrorMessage="1" xr:uid="{D2C1F81F-9FA7-45B8-97F6-3B5C5493E2A0}">
          <x14:formula1>
            <xm:f>DATA!$J$2:$J$6</xm:f>
          </x14:formula1>
          <xm:sqref>C7</xm:sqref>
        </x14:dataValidation>
        <x14:dataValidation type="list" allowBlank="1" showInputMessage="1" showErrorMessage="1" xr:uid="{9F2874D1-E79F-4C82-B7F0-E858CD7F539A}">
          <x14:formula1>
            <xm:f>DATA!$K$2:$K$6</xm:f>
          </x14:formula1>
          <xm:sqref>C9</xm:sqref>
        </x14:dataValidation>
        <x14:dataValidation type="list" allowBlank="1" showInputMessage="1" showErrorMessage="1" xr:uid="{FADB9E9C-C206-469D-88F4-9CD5C52DF7E9}">
          <x14:formula1>
            <xm:f>DATA!$M$2:$M$6</xm:f>
          </x14:formula1>
          <xm:sqref>C13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9B89-E5CE-44B7-BE96-EFE6F314E426}">
  <dimension ref="A1:O13"/>
  <sheetViews>
    <sheetView zoomScale="130" zoomScaleNormal="130" workbookViewId="0">
      <selection activeCell="D17" sqref="D17"/>
    </sheetView>
  </sheetViews>
  <sheetFormatPr defaultColWidth="8.88671875" defaultRowHeight="14.4" x14ac:dyDescent="0.3"/>
  <cols>
    <col min="1" max="5" width="8.88671875" style="2"/>
    <col min="6" max="6" width="11.33203125" style="2" customWidth="1"/>
    <col min="7" max="13" width="8.88671875" style="2"/>
    <col min="14" max="14" width="13.33203125" style="2" customWidth="1"/>
    <col min="15" max="16384" width="8.88671875" style="2"/>
  </cols>
  <sheetData>
    <row r="1" spans="1:15" ht="15" thickTop="1" x14ac:dyDescent="0.3">
      <c r="A1" s="12"/>
      <c r="B1" s="13" t="s">
        <v>9</v>
      </c>
      <c r="C1" s="9" t="s">
        <v>10</v>
      </c>
      <c r="F1" s="8">
        <v>3.5</v>
      </c>
      <c r="G1" s="9" t="s">
        <v>5</v>
      </c>
      <c r="J1" s="33" t="s">
        <v>15</v>
      </c>
      <c r="K1" s="34" t="s">
        <v>53</v>
      </c>
      <c r="L1" s="34" t="s">
        <v>14</v>
      </c>
      <c r="M1" s="34" t="s">
        <v>52</v>
      </c>
      <c r="N1" s="34" t="s">
        <v>73</v>
      </c>
      <c r="O1" s="35" t="s">
        <v>51</v>
      </c>
    </row>
    <row r="2" spans="1:15" x14ac:dyDescent="0.3">
      <c r="A2" s="14" t="s">
        <v>5</v>
      </c>
      <c r="B2" s="4">
        <v>5</v>
      </c>
      <c r="C2" s="6">
        <v>6</v>
      </c>
      <c r="F2" s="10">
        <v>4</v>
      </c>
      <c r="G2" s="6" t="s">
        <v>4</v>
      </c>
      <c r="J2" s="36" t="s">
        <v>67</v>
      </c>
      <c r="K2" s="37" t="s">
        <v>70</v>
      </c>
      <c r="L2" s="37" t="s">
        <v>68</v>
      </c>
      <c r="M2" s="37" t="s">
        <v>69</v>
      </c>
      <c r="N2" s="4">
        <v>0</v>
      </c>
      <c r="O2" s="38" t="s">
        <v>71</v>
      </c>
    </row>
    <row r="3" spans="1:15" x14ac:dyDescent="0.3">
      <c r="A3" s="14" t="s">
        <v>4</v>
      </c>
      <c r="B3" s="4">
        <v>4</v>
      </c>
      <c r="C3" s="6">
        <v>5</v>
      </c>
      <c r="F3" s="10">
        <v>4.5</v>
      </c>
      <c r="G3" s="6" t="s">
        <v>3</v>
      </c>
      <c r="J3" s="36" t="s">
        <v>54</v>
      </c>
      <c r="K3" s="37" t="s">
        <v>65</v>
      </c>
      <c r="L3" s="37" t="s">
        <v>58</v>
      </c>
      <c r="M3" s="37" t="s">
        <v>62</v>
      </c>
      <c r="N3" s="4">
        <v>3</v>
      </c>
      <c r="O3" s="38" t="s">
        <v>3</v>
      </c>
    </row>
    <row r="4" spans="1:15" x14ac:dyDescent="0.3">
      <c r="A4" s="14" t="s">
        <v>3</v>
      </c>
      <c r="B4" s="4">
        <v>3</v>
      </c>
      <c r="C4" s="6">
        <v>4</v>
      </c>
      <c r="F4" s="10">
        <v>5</v>
      </c>
      <c r="G4" s="6" t="s">
        <v>6</v>
      </c>
      <c r="J4" s="36" t="s">
        <v>55</v>
      </c>
      <c r="K4" s="37" t="s">
        <v>66</v>
      </c>
      <c r="L4" s="37" t="s">
        <v>59</v>
      </c>
      <c r="M4" s="37" t="s">
        <v>63</v>
      </c>
      <c r="N4" s="4">
        <v>4</v>
      </c>
      <c r="O4" s="38" t="s">
        <v>6</v>
      </c>
    </row>
    <row r="5" spans="1:15" x14ac:dyDescent="0.3">
      <c r="A5" s="14" t="s">
        <v>6</v>
      </c>
      <c r="B5" s="4">
        <v>2</v>
      </c>
      <c r="C5" s="6">
        <v>3</v>
      </c>
      <c r="F5" s="10">
        <v>5.5</v>
      </c>
      <c r="G5" s="6" t="s">
        <v>7</v>
      </c>
      <c r="J5" s="36" t="s">
        <v>56</v>
      </c>
      <c r="K5" s="37" t="s">
        <v>56</v>
      </c>
      <c r="L5" s="37" t="s">
        <v>60</v>
      </c>
      <c r="M5" s="37" t="s">
        <v>64</v>
      </c>
      <c r="N5" s="4">
        <v>5</v>
      </c>
      <c r="O5" s="38" t="s">
        <v>7</v>
      </c>
    </row>
    <row r="6" spans="1:15" ht="15" thickBot="1" x14ac:dyDescent="0.35">
      <c r="A6" s="14" t="s">
        <v>7</v>
      </c>
      <c r="B6" s="4">
        <v>1</v>
      </c>
      <c r="C6" s="6">
        <v>2</v>
      </c>
      <c r="F6" s="10">
        <v>6</v>
      </c>
      <c r="G6" s="6" t="s">
        <v>8</v>
      </c>
      <c r="J6" s="39" t="s">
        <v>57</v>
      </c>
      <c r="K6" s="40" t="s">
        <v>57</v>
      </c>
      <c r="L6" s="40" t="s">
        <v>61</v>
      </c>
      <c r="M6" s="40" t="s">
        <v>61</v>
      </c>
      <c r="N6" s="41">
        <v>6</v>
      </c>
      <c r="O6" s="42" t="s">
        <v>8</v>
      </c>
    </row>
    <row r="7" spans="1:15" ht="15" thickBot="1" x14ac:dyDescent="0.35">
      <c r="A7" s="15" t="s">
        <v>8</v>
      </c>
      <c r="B7" s="5">
        <v>1</v>
      </c>
      <c r="C7" s="7">
        <v>1</v>
      </c>
      <c r="F7" s="11">
        <v>6.5</v>
      </c>
      <c r="G7" s="7" t="s">
        <v>8</v>
      </c>
    </row>
    <row r="8" spans="1:15" ht="15" thickTop="1" x14ac:dyDescent="0.3"/>
    <row r="9" spans="1:15" x14ac:dyDescent="0.3">
      <c r="A9" s="2" t="s">
        <v>76</v>
      </c>
      <c r="F9" s="3" t="s">
        <v>21</v>
      </c>
      <c r="J9" s="2" t="s">
        <v>22</v>
      </c>
    </row>
    <row r="10" spans="1:15" x14ac:dyDescent="0.3">
      <c r="F10" s="3"/>
    </row>
    <row r="13" spans="1:15" x14ac:dyDescent="0.3">
      <c r="A13" s="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Versant</vt:lpstr>
      <vt:lpstr>IELTS</vt:lpstr>
      <vt:lpstr>TOEFL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Cheung</dc:creator>
  <cp:lastModifiedBy>Karen Cheung</cp:lastModifiedBy>
  <cp:lastPrinted>2022-12-19T23:24:26Z</cp:lastPrinted>
  <dcterms:created xsi:type="dcterms:W3CDTF">2015-06-05T18:17:20Z</dcterms:created>
  <dcterms:modified xsi:type="dcterms:W3CDTF">2023-01-06T23:19:45Z</dcterms:modified>
</cp:coreProperties>
</file>